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ala\Procurement\State Affairs Procurement\ПЕРЕЧЕНЬ драфт 2022\Особый порядок\"/>
    </mc:Choice>
  </mc:AlternateContent>
  <bookViews>
    <workbookView xWindow="0" yWindow="0" windowWidth="19200" windowHeight="6730" tabRatio="356"/>
  </bookViews>
  <sheets>
    <sheet name="Долгосрочный Закуп 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7" i="2" l="1"/>
  <c r="CI210" i="2" l="1"/>
  <c r="CJ210" i="2"/>
  <c r="CI223" i="2" l="1"/>
  <c r="CJ242" i="2" l="1"/>
  <c r="CJ243" i="2"/>
  <c r="CI242" i="2"/>
  <c r="CI243" i="2"/>
  <c r="CJ240" i="2" l="1"/>
  <c r="CJ241" i="2"/>
  <c r="CI240" i="2"/>
  <c r="CI241" i="2"/>
  <c r="CJ239" i="2" l="1"/>
  <c r="CI239" i="2"/>
  <c r="CJ238" i="2" l="1"/>
  <c r="CI238" i="2"/>
  <c r="CJ237" i="2" l="1"/>
  <c r="CI237" i="2"/>
  <c r="CJ236" i="2" l="1"/>
  <c r="CI236" i="2"/>
  <c r="CI6" i="2" l="1"/>
  <c r="CI8" i="2"/>
  <c r="CJ8" i="2" s="1"/>
  <c r="Y9" i="2"/>
  <c r="Z9" i="2" s="1"/>
  <c r="U9" i="2"/>
  <c r="CI9" i="2" s="1"/>
  <c r="CJ9" i="2" s="1"/>
  <c r="V9" i="2" l="1"/>
  <c r="CJ235" i="2"/>
  <c r="CI235" i="2"/>
  <c r="CJ232" i="2" l="1"/>
  <c r="CJ233" i="2"/>
  <c r="CJ234" i="2"/>
  <c r="CI232" i="2"/>
  <c r="CI233" i="2"/>
  <c r="CI234" i="2"/>
  <c r="CJ231" i="2" l="1"/>
  <c r="CI231" i="2"/>
  <c r="CJ230" i="2" l="1"/>
  <c r="CI230" i="2"/>
  <c r="CJ228" i="2" l="1"/>
  <c r="CJ229" i="2"/>
  <c r="CI228" i="2"/>
  <c r="CI229" i="2"/>
  <c r="CJ227" i="2" l="1"/>
  <c r="CI227" i="2"/>
  <c r="CJ226" i="2" l="1"/>
  <c r="CI226" i="2"/>
  <c r="CJ225" i="2" l="1"/>
  <c r="CI225" i="2"/>
  <c r="CJ224" i="2" l="1"/>
  <c r="CI224" i="2"/>
  <c r="CJ223" i="2" l="1"/>
  <c r="CJ222" i="2" l="1"/>
  <c r="CI222" i="2"/>
  <c r="CJ221" i="2" l="1"/>
  <c r="CI221" i="2"/>
  <c r="CJ220" i="2" l="1"/>
  <c r="CI220" i="2"/>
  <c r="CJ218" i="2" l="1"/>
  <c r="CJ219" i="2"/>
  <c r="CI218" i="2"/>
  <c r="CI219" i="2"/>
  <c r="CJ217" i="2" l="1"/>
  <c r="CI217" i="2"/>
  <c r="CJ212" i="2" l="1"/>
  <c r="CJ213" i="2"/>
  <c r="CI212" i="2"/>
  <c r="CI213" i="2"/>
  <c r="CJ215" i="2"/>
  <c r="CJ216" i="2"/>
  <c r="CJ214" i="2"/>
  <c r="CI215" i="2"/>
  <c r="CI216" i="2"/>
  <c r="CI214" i="2"/>
  <c r="CJ211" i="2" l="1"/>
  <c r="CI211" i="2"/>
  <c r="CI7" i="2" l="1"/>
  <c r="CJ7" i="2" s="1"/>
  <c r="CJ6" i="2" l="1"/>
  <c r="CJ205" i="2"/>
  <c r="CJ206" i="2"/>
  <c r="CJ207" i="2"/>
  <c r="CJ208" i="2"/>
  <c r="CJ209" i="2"/>
  <c r="CI205" i="2"/>
  <c r="CI206" i="2"/>
  <c r="CI207" i="2"/>
  <c r="CI208" i="2"/>
  <c r="CI209" i="2"/>
  <c r="CJ204" i="2" l="1"/>
  <c r="CI204" i="2"/>
  <c r="CJ203" i="2" l="1"/>
  <c r="CI203" i="2"/>
  <c r="CJ202" i="2" l="1"/>
  <c r="CI202" i="2"/>
  <c r="CJ201" i="2" l="1"/>
  <c r="CI201" i="2"/>
  <c r="CJ200" i="2" l="1"/>
  <c r="CI200" i="2"/>
  <c r="CJ198" i="2" l="1"/>
  <c r="CJ199" i="2"/>
  <c r="CI198" i="2"/>
  <c r="CI199" i="2"/>
  <c r="CJ197" i="2" l="1"/>
  <c r="CI197" i="2"/>
  <c r="CJ196" i="2" l="1"/>
  <c r="CI196" i="2"/>
  <c r="CJ195" i="2" l="1"/>
  <c r="CI195" i="2"/>
  <c r="CJ20" i="2" l="1"/>
  <c r="CI20" i="2"/>
  <c r="CJ191" i="2" l="1"/>
  <c r="CJ192" i="2"/>
  <c r="CJ193" i="2"/>
  <c r="CJ194" i="2"/>
  <c r="CI191" i="2"/>
  <c r="CI192" i="2"/>
  <c r="CI193" i="2"/>
  <c r="CI194" i="2"/>
  <c r="CJ180" i="2" l="1"/>
  <c r="CI180" i="2"/>
  <c r="CJ190" i="2" l="1"/>
  <c r="CI190" i="2"/>
  <c r="CJ189" i="2" l="1"/>
  <c r="CI189" i="2"/>
  <c r="CJ188" i="2" l="1"/>
  <c r="CI188" i="2"/>
  <c r="CJ186" i="2" l="1"/>
  <c r="CJ187" i="2"/>
  <c r="CI186" i="2"/>
  <c r="CI187" i="2"/>
  <c r="CJ185" i="2" l="1"/>
  <c r="CI185" i="2"/>
  <c r="CJ183" i="2" l="1"/>
  <c r="CJ184" i="2"/>
  <c r="CI183" i="2"/>
  <c r="CI184" i="2"/>
  <c r="CJ181" i="2" l="1"/>
  <c r="CJ182" i="2"/>
  <c r="CI181" i="2"/>
  <c r="CI182" i="2"/>
  <c r="CJ19" i="2" l="1"/>
  <c r="CI19" i="2"/>
  <c r="CJ179" i="2" l="1"/>
  <c r="CI179" i="2"/>
  <c r="CJ178" i="2" l="1"/>
  <c r="CI178" i="2"/>
  <c r="CJ177" i="2" l="1"/>
  <c r="CI177" i="2"/>
  <c r="CJ173" i="2" l="1"/>
  <c r="CJ174" i="2"/>
  <c r="CJ175" i="2"/>
  <c r="CJ176" i="2"/>
  <c r="CI173" i="2"/>
  <c r="CI174" i="2"/>
  <c r="CI175" i="2"/>
  <c r="CI176" i="2"/>
  <c r="CJ172" i="2" l="1"/>
  <c r="CI172" i="2"/>
  <c r="CJ18" i="2" l="1"/>
  <c r="CI18" i="2"/>
  <c r="CJ169" i="2" l="1"/>
  <c r="CJ170" i="2"/>
  <c r="CJ171" i="2"/>
  <c r="CI169" i="2"/>
  <c r="CI170" i="2"/>
  <c r="CI171" i="2"/>
  <c r="CJ168" i="2" l="1"/>
  <c r="CI168" i="2"/>
  <c r="CJ167" i="2" l="1"/>
  <c r="CI167" i="2"/>
  <c r="CJ166" i="2" l="1"/>
  <c r="CI166" i="2"/>
  <c r="CJ163" i="2" l="1"/>
  <c r="CJ164" i="2"/>
  <c r="CJ165" i="2"/>
  <c r="CI163" i="2"/>
  <c r="CI164" i="2"/>
  <c r="CI165" i="2"/>
  <c r="CJ162" i="2" l="1"/>
  <c r="CI162" i="2"/>
  <c r="CJ161" i="2" l="1"/>
  <c r="CI161" i="2"/>
  <c r="CJ160" i="2" l="1"/>
  <c r="CI160" i="2"/>
  <c r="CJ158" i="2" l="1"/>
  <c r="CJ159" i="2"/>
  <c r="CI158" i="2"/>
  <c r="CI159" i="2"/>
  <c r="CJ154" i="2" l="1"/>
  <c r="CJ155" i="2"/>
  <c r="CJ156" i="2"/>
  <c r="CJ157" i="2"/>
  <c r="CI155" i="2"/>
  <c r="CI156" i="2"/>
  <c r="CI157" i="2"/>
  <c r="CI154" i="2" l="1"/>
  <c r="CJ153" i="2" l="1"/>
  <c r="CI153" i="2"/>
  <c r="CJ152" i="2" l="1"/>
  <c r="CI152" i="2"/>
  <c r="CJ151" i="2" l="1"/>
  <c r="CI151" i="2"/>
  <c r="CJ150" i="2" l="1"/>
  <c r="CI150" i="2"/>
  <c r="CJ149" i="2" l="1"/>
  <c r="CI149" i="2"/>
  <c r="CJ17" i="2" l="1"/>
  <c r="CI17" i="2"/>
  <c r="CJ148" i="2" l="1"/>
  <c r="CI148" i="2"/>
  <c r="CJ146" i="2" l="1"/>
  <c r="CJ147" i="2"/>
  <c r="CI146" i="2"/>
  <c r="CI147" i="2"/>
  <c r="CJ145" i="2" l="1"/>
  <c r="CI145" i="2"/>
  <c r="CJ144" i="2" l="1"/>
  <c r="CI144" i="2"/>
  <c r="CJ143" i="2" l="1"/>
  <c r="CI143" i="2"/>
  <c r="CJ142" i="2" l="1"/>
  <c r="CI142" i="2"/>
  <c r="CJ141" i="2" l="1"/>
  <c r="CI141" i="2"/>
  <c r="CJ140" i="2" l="1"/>
  <c r="CI140" i="2"/>
  <c r="CI10" i="2" l="1"/>
  <c r="CJ10" i="2" l="1"/>
  <c r="CJ138" i="2"/>
  <c r="CI138" i="2"/>
  <c r="CJ137" i="2" l="1"/>
  <c r="CI137" i="2"/>
  <c r="CJ139" i="2" l="1"/>
  <c r="CI139" i="2"/>
  <c r="CJ136" i="2" l="1"/>
  <c r="CI136" i="2"/>
  <c r="CI135" i="2" l="1"/>
  <c r="AD135" i="2"/>
  <c r="Z135" i="2"/>
  <c r="V135" i="2"/>
  <c r="CJ135" i="2" l="1"/>
  <c r="CJ134" i="2"/>
  <c r="CI134" i="2"/>
  <c r="CJ133" i="2" l="1"/>
  <c r="CI133" i="2"/>
  <c r="CJ132" i="2" l="1"/>
  <c r="CI132" i="2"/>
  <c r="CJ130" i="2" l="1"/>
  <c r="CI130" i="2"/>
  <c r="CJ129" i="2" l="1"/>
  <c r="CI129" i="2"/>
  <c r="CJ128" i="2" l="1"/>
  <c r="CI128" i="2"/>
  <c r="CJ127" i="2" l="1"/>
  <c r="CI127" i="2"/>
  <c r="CI125" i="2" l="1"/>
  <c r="CI124" i="2"/>
  <c r="CI123" i="2"/>
  <c r="CI122" i="2"/>
  <c r="CI121" i="2"/>
  <c r="CJ126" i="2" l="1"/>
  <c r="CI126" i="2"/>
  <c r="CJ122" i="2" l="1"/>
  <c r="CJ123" i="2"/>
  <c r="CJ124" i="2"/>
  <c r="CJ125" i="2"/>
  <c r="CJ121" i="2"/>
  <c r="CJ119" i="2" l="1"/>
  <c r="CJ120" i="2"/>
  <c r="CI119" i="2"/>
  <c r="CI120" i="2"/>
  <c r="CJ117" i="2" l="1"/>
  <c r="CJ116" i="2"/>
  <c r="CI117" i="2"/>
  <c r="CI116" i="2" l="1"/>
  <c r="CJ118" i="2" l="1"/>
  <c r="CI118" i="2"/>
  <c r="CI114" i="2" l="1"/>
  <c r="CJ111" i="2" l="1"/>
  <c r="CJ112" i="2"/>
  <c r="CI111" i="2"/>
  <c r="CI112" i="2"/>
  <c r="CJ110" i="2" l="1"/>
  <c r="CI110" i="2"/>
  <c r="CJ109" i="2" l="1"/>
  <c r="CI109" i="2"/>
  <c r="CJ108" i="2" l="1"/>
  <c r="CI108" i="2"/>
  <c r="CJ106" i="2" l="1"/>
  <c r="CJ107" i="2"/>
  <c r="CI106" i="2"/>
  <c r="CI107" i="2"/>
  <c r="CJ105" i="2" l="1"/>
  <c r="CI105" i="2"/>
  <c r="CJ104" i="2" l="1"/>
  <c r="CI104" i="2"/>
  <c r="CI94" i="2" l="1"/>
  <c r="CI95" i="2"/>
  <c r="CI96" i="2"/>
  <c r="CI97" i="2"/>
  <c r="CI98" i="2"/>
  <c r="CI99" i="2"/>
  <c r="CI100" i="2"/>
  <c r="CI101" i="2"/>
  <c r="CI102" i="2"/>
  <c r="CI103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I93" i="2"/>
  <c r="CI92" i="2"/>
  <c r="CJ15" i="2" l="1"/>
  <c r="CI15" i="2"/>
  <c r="CJ91" i="2" l="1"/>
  <c r="CI91" i="2"/>
  <c r="CJ90" i="2" l="1"/>
  <c r="CI90" i="2"/>
  <c r="CJ87" i="2" l="1"/>
  <c r="CJ88" i="2"/>
  <c r="CJ89" i="2"/>
  <c r="CI87" i="2"/>
  <c r="CI88" i="2"/>
  <c r="CI89" i="2"/>
  <c r="CI16" i="2" l="1"/>
  <c r="CJ86" i="2" l="1"/>
  <c r="CI86" i="2"/>
  <c r="CJ16" i="2"/>
  <c r="CJ82" i="2" l="1"/>
  <c r="CJ83" i="2"/>
  <c r="CJ84" i="2"/>
  <c r="CJ85" i="2"/>
  <c r="CJ81" i="2"/>
  <c r="CI85" i="2"/>
  <c r="CI84" i="2"/>
  <c r="CI83" i="2"/>
  <c r="CI82" i="2"/>
  <c r="CI81" i="2"/>
  <c r="CJ80" i="2" l="1"/>
  <c r="CI80" i="2"/>
  <c r="CJ78" i="2" l="1"/>
  <c r="CJ79" i="2"/>
  <c r="CI78" i="2"/>
  <c r="CI79" i="2"/>
  <c r="CJ77" i="2" l="1"/>
  <c r="CI77" i="2"/>
  <c r="CJ76" i="2" l="1"/>
  <c r="CI76" i="2"/>
  <c r="CJ75" i="2"/>
  <c r="CI75" i="2"/>
  <c r="CJ74" i="2"/>
  <c r="CI74" i="2"/>
  <c r="CJ73" i="2"/>
  <c r="CI73" i="2"/>
  <c r="CJ72" i="2"/>
  <c r="CI72" i="2"/>
  <c r="CJ71" i="2"/>
  <c r="CI71" i="2"/>
  <c r="CJ70" i="2"/>
  <c r="CI70" i="2"/>
  <c r="CJ69" i="2"/>
  <c r="CI69" i="2"/>
  <c r="CJ68" i="2"/>
  <c r="CI68" i="2"/>
  <c r="CJ67" i="2"/>
  <c r="CI67" i="2"/>
  <c r="CJ66" i="2"/>
  <c r="CI66" i="2"/>
  <c r="CJ65" i="2"/>
  <c r="CI65" i="2"/>
  <c r="CJ64" i="2"/>
  <c r="CI64" i="2"/>
  <c r="CJ63" i="2"/>
  <c r="CI63" i="2"/>
  <c r="CJ62" i="2"/>
  <c r="CI62" i="2"/>
  <c r="CJ61" i="2"/>
  <c r="CI61" i="2"/>
  <c r="CJ60" i="2"/>
  <c r="CI60" i="2"/>
  <c r="CJ59" i="2"/>
  <c r="CI59" i="2"/>
  <c r="CJ58" i="2"/>
  <c r="CI58" i="2"/>
  <c r="CJ57" i="2"/>
  <c r="CI57" i="2"/>
  <c r="CJ56" i="2"/>
  <c r="CI56" i="2"/>
  <c r="CJ55" i="2"/>
  <c r="CI55" i="2"/>
  <c r="CJ54" i="2"/>
  <c r="CI54" i="2"/>
  <c r="CJ53" i="2"/>
  <c r="CI53" i="2"/>
  <c r="CJ52" i="2"/>
  <c r="CI52" i="2"/>
  <c r="CJ51" i="2"/>
  <c r="CI51" i="2"/>
  <c r="CJ50" i="2"/>
  <c r="CI50" i="2"/>
  <c r="CJ49" i="2"/>
  <c r="CI49" i="2"/>
  <c r="CJ48" i="2"/>
  <c r="CI48" i="2"/>
  <c r="CJ47" i="2"/>
  <c r="CI47" i="2"/>
  <c r="CJ46" i="2"/>
  <c r="CI46" i="2"/>
  <c r="CJ45" i="2"/>
  <c r="CI45" i="2"/>
  <c r="CJ44" i="2"/>
  <c r="CI44" i="2"/>
  <c r="CJ43" i="2"/>
  <c r="CI43" i="2"/>
  <c r="CJ42" i="2"/>
  <c r="CI42" i="2"/>
  <c r="CJ41" i="2"/>
  <c r="CI41" i="2"/>
  <c r="CJ40" i="2"/>
  <c r="CI40" i="2"/>
  <c r="CJ39" i="2"/>
  <c r="CI39" i="2"/>
  <c r="CJ38" i="2"/>
  <c r="CI38" i="2"/>
  <c r="CJ37" i="2"/>
  <c r="CI37" i="2"/>
  <c r="CJ36" i="2"/>
  <c r="CI36" i="2"/>
  <c r="CJ35" i="2"/>
  <c r="CI35" i="2"/>
  <c r="CJ34" i="2"/>
  <c r="CI34" i="2"/>
  <c r="CJ33" i="2"/>
  <c r="CI33" i="2"/>
  <c r="CJ32" i="2"/>
  <c r="CI32" i="2"/>
  <c r="CJ31" i="2"/>
  <c r="CI31" i="2"/>
  <c r="CJ30" i="2"/>
  <c r="CI30" i="2"/>
  <c r="CJ29" i="2"/>
  <c r="CI29" i="2"/>
  <c r="CJ28" i="2"/>
  <c r="CI28" i="2"/>
  <c r="CJ27" i="2"/>
  <c r="CI27" i="2"/>
  <c r="CJ26" i="2"/>
  <c r="CI26" i="2"/>
  <c r="CJ25" i="2"/>
  <c r="CI25" i="2"/>
  <c r="CJ24" i="2"/>
  <c r="CI24" i="2"/>
  <c r="CJ23" i="2"/>
  <c r="CI23" i="2"/>
  <c r="CJ13" i="2"/>
  <c r="CJ14" i="2"/>
  <c r="CJ12" i="2"/>
  <c r="CJ21" i="2" s="1"/>
  <c r="CI13" i="2"/>
  <c r="CI14" i="2"/>
  <c r="CI12" i="2"/>
  <c r="CI244" i="2" l="1"/>
  <c r="CJ244" i="2"/>
  <c r="CJ245" i="2" s="1"/>
  <c r="CI21" i="2"/>
  <c r="CI245" i="2" l="1"/>
</calcChain>
</file>

<file path=xl/sharedStrings.xml><?xml version="1.0" encoding="utf-8"?>
<sst xmlns="http://schemas.openxmlformats.org/spreadsheetml/2006/main" count="2873" uniqueCount="717">
  <si>
    <t>№</t>
  </si>
  <si>
    <t>Код ЕНСТРУ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</si>
  <si>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</si>
  <si>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</si>
  <si>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</si>
  <si>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Основания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</si>
  <si>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</si>
  <si>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</si>
  <si>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</si>
  <si>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</si>
  <si>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</si>
  <si>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</si>
  <si>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</si>
  <si>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</si>
  <si>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</si>
  <si>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</si>
  <si>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</si>
  <si>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Организатор закупки</t>
  </si>
  <si>
    <t>1.Товары</t>
  </si>
  <si>
    <t>итого по товарам</t>
  </si>
  <si>
    <t>2.Работы</t>
  </si>
  <si>
    <t>итого по работам</t>
  </si>
  <si>
    <t>3.Услуги</t>
  </si>
  <si>
    <t>итого по услугам</t>
  </si>
  <si>
    <t>Всего:</t>
  </si>
  <si>
    <t>303060.990.000000</t>
  </si>
  <si>
    <t>21-1-15</t>
  </si>
  <si>
    <t>01.2022</t>
  </si>
  <si>
    <t>02.2022</t>
  </si>
  <si>
    <t>03.2022</t>
  </si>
  <si>
    <t>04.2022</t>
  </si>
  <si>
    <t>Атырау</t>
  </si>
  <si>
    <t>Актау</t>
  </si>
  <si>
    <t>Алматы</t>
  </si>
  <si>
    <t>Нур-Султан</t>
  </si>
  <si>
    <t>Страны ближнего и дальнего зарубежья</t>
  </si>
  <si>
    <t>Усть-Каменогорск</t>
  </si>
  <si>
    <t xml:space="preserve">С даты подписания договора по  </t>
  </si>
  <si>
    <t>Определенный период</t>
  </si>
  <si>
    <t>Предоплата, %</t>
  </si>
  <si>
    <t>Промежуточный платеж (по факту), %</t>
  </si>
  <si>
    <t>Окончательный платеж, %</t>
  </si>
  <si>
    <t>010940000162</t>
  </si>
  <si>
    <t>Работы по ремонту/реконструкции воздушных судов и оборудования (кроме ремонта двигателей и ремонта вертолетов)</t>
  </si>
  <si>
    <t>работа</t>
  </si>
  <si>
    <t>522311.170.000001</t>
  </si>
  <si>
    <t>Услуги аэропортов по обслуживанию воздушных судов</t>
  </si>
  <si>
    <t>6 У</t>
  </si>
  <si>
    <t>802010.000.000006</t>
  </si>
  <si>
    <t>Услуги по обеспечению контрольно-пропускного режима на объекте/территории</t>
  </si>
  <si>
    <t>8 У</t>
  </si>
  <si>
    <t>522319.000.000001</t>
  </si>
  <si>
    <t>Услуги по грузообслуживанию в области воздушного транспорта</t>
  </si>
  <si>
    <t>Комплекс услуг по грузообслуживанию в области воздушного транспорта</t>
  </si>
  <si>
    <t>9 У</t>
  </si>
  <si>
    <t>493934.000.000000</t>
  </si>
  <si>
    <t>Услуги автобусов по перевозкам пассажиров не по расписанию</t>
  </si>
  <si>
    <t>10 У</t>
  </si>
  <si>
    <t>782015.000.000000</t>
  </si>
  <si>
    <t>Услуги гостиниц и аналогичных мест для временного проживания</t>
  </si>
  <si>
    <t>11 У</t>
  </si>
  <si>
    <t>13 У</t>
  </si>
  <si>
    <t>14 У</t>
  </si>
  <si>
    <t>19 У</t>
  </si>
  <si>
    <t>522311.170.000002</t>
  </si>
  <si>
    <t>Услуги по наземному обслуживанию воздушных судов</t>
  </si>
  <si>
    <t>20 У</t>
  </si>
  <si>
    <t>21 У</t>
  </si>
  <si>
    <t>23 У</t>
  </si>
  <si>
    <t>25 У</t>
  </si>
  <si>
    <t>28 У</t>
  </si>
  <si>
    <t>611043.100.000000</t>
  </si>
  <si>
    <t xml:space="preserve">Услуги по доступу к Интернету </t>
  </si>
  <si>
    <t xml:space="preserve">Услуги, направленные на предоставление доступа к Интернету широкополосному по сетям проводным </t>
  </si>
  <si>
    <t>31 У</t>
  </si>
  <si>
    <t>33 У</t>
  </si>
  <si>
    <t>522312.000.000001</t>
  </si>
  <si>
    <t>Услуги аэронавигационные</t>
  </si>
  <si>
    <t>841315.000.000003</t>
  </si>
  <si>
    <t>Услуги по обеспечению питанием пассажиров</t>
  </si>
  <si>
    <t>39 У</t>
  </si>
  <si>
    <t>43 У</t>
  </si>
  <si>
    <t>46 У</t>
  </si>
  <si>
    <t>47 У</t>
  </si>
  <si>
    <t>Услуга по обеспечению питанием пассажиров</t>
  </si>
  <si>
    <t>54 У</t>
  </si>
  <si>
    <t>522311.190.000001</t>
  </si>
  <si>
    <t>Услуги по обслуживанию пассажиров в аэропорту/терминале/на воздушных судах</t>
  </si>
  <si>
    <t xml:space="preserve">612030.900.000000 </t>
  </si>
  <si>
    <t xml:space="preserve">Услуги по передаче данных по сетям телекоммуникационным беспроводным </t>
  </si>
  <si>
    <t>Услуги по обеспечению питанием пассажиров с задержанных рейсов в г. Атырау</t>
  </si>
  <si>
    <t>Гостиничные услуги для пассажиров задержанных рейсов в г. Тбилиси</t>
  </si>
  <si>
    <t>Дели</t>
  </si>
  <si>
    <t>Франкфурт</t>
  </si>
  <si>
    <t>Стамбул</t>
  </si>
  <si>
    <t>Мале</t>
  </si>
  <si>
    <t>Москва</t>
  </si>
  <si>
    <t>Екатеринбург</t>
  </si>
  <si>
    <t>Бишкек</t>
  </si>
  <si>
    <t>Тбилиси</t>
  </si>
  <si>
    <t>Душанбе</t>
  </si>
  <si>
    <t>03.2023</t>
  </si>
  <si>
    <t>услуга</t>
  </si>
  <si>
    <t>1 Р</t>
  </si>
  <si>
    <t>2-1 Р</t>
  </si>
  <si>
    <t>3-2 Р</t>
  </si>
  <si>
    <t>Работы по ремонту запасных частей и компонентов для воздушного судна  2022-2026 гг.</t>
  </si>
  <si>
    <t>Текущий и капитальный ремонт компонентов с ограниченным сроком службы и ремонт запаcных частей для воздушных судов</t>
  </si>
  <si>
    <t>Работы по ремонту вспомогательных силовых установок для воздушных судов на 2022-2026 гг.</t>
  </si>
  <si>
    <t>12.2026</t>
  </si>
  <si>
    <t xml:space="preserve">Краткая характеристика (описание) товаров, работ и услуг  </t>
  </si>
  <si>
    <t>Ед. измерен.</t>
  </si>
  <si>
    <t>1 У</t>
  </si>
  <si>
    <t>месяц с</t>
  </si>
  <si>
    <t xml:space="preserve">месяц по </t>
  </si>
  <si>
    <t>Страны Ближнего и Дальнего зарубежья</t>
  </si>
  <si>
    <t>522311.190.000003</t>
  </si>
  <si>
    <t>Услуги по техническому обслуживанию воздушных судов</t>
  </si>
  <si>
    <t>2 У-И</t>
  </si>
  <si>
    <t>7-1 У</t>
  </si>
  <si>
    <t>611011.100.000001</t>
  </si>
  <si>
    <t>Услуги телефонной связи</t>
  </si>
  <si>
    <t>Услуги местной телефонной связи</t>
  </si>
  <si>
    <t>493211.000.000000</t>
  </si>
  <si>
    <t>Услуги такси</t>
  </si>
  <si>
    <t>16 У</t>
  </si>
  <si>
    <t>18-2 У</t>
  </si>
  <si>
    <t>Услуги по передаче данных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</si>
  <si>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</si>
  <si>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</si>
  <si>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</si>
  <si>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29-2 У</t>
  </si>
  <si>
    <t>30-1 У</t>
  </si>
  <si>
    <t>712019.000.000008</t>
  </si>
  <si>
    <t>Услуги по калибровке средств измерений</t>
  </si>
  <si>
    <t>35-1 У</t>
  </si>
  <si>
    <t>36-1 У</t>
  </si>
  <si>
    <t>37-1 У</t>
  </si>
  <si>
    <t>38-1 У</t>
  </si>
  <si>
    <t>522311.120.000000</t>
  </si>
  <si>
    <t>Услуги по предоставлению информации о расписании движения воздушных судов, тарифах, правилах перевозок, порядке оформления багажа, метеоусловиях и аналогичной информации</t>
  </si>
  <si>
    <t>40-1 У</t>
  </si>
  <si>
    <t>812110.000.000002</t>
  </si>
  <si>
    <t>Услуги по уборке воздушных судов</t>
  </si>
  <si>
    <t>48 У</t>
  </si>
  <si>
    <t>49 У</t>
  </si>
  <si>
    <t>Линейное обслуживание воздушных судов в аэропорту Пекин</t>
  </si>
  <si>
    <t>Линейное обслуживание воздушных судов в аэропорту Акиев Украина</t>
  </si>
  <si>
    <t>Услуги аэронавигационные по запросу разрешений на пролет над воздушным пространством Ирана, Пакистана, Афганистана и Мьянмы</t>
  </si>
  <si>
    <t>Услуги обеспечения безопасности груза в г.Сеул</t>
  </si>
  <si>
    <t>Услуги по наземному обслуживанию воздушных судов в аэропорту г. Дели</t>
  </si>
  <si>
    <t xml:space="preserve">Гостиничные услуги для пассажиров задержанных рейсов в г. Алматы </t>
  </si>
  <si>
    <t>Услуги по оказанию технической поддержки платформы CUTE SITA для регистрации пассажиров и услуги телефонии в терминале аэропорта г. Гоа</t>
  </si>
  <si>
    <t>Услуги аэронавигации в верхнем воздушном пространстве на территории Российской Федерации и в зоне аэродрома</t>
  </si>
  <si>
    <t>Линейное обслуживание воздушных судов в аэропорту Тбилиси</t>
  </si>
  <si>
    <t>Транспортные услуги (легковой автомобиль) пассажирам задержанных рейсов Нур-Султан</t>
  </si>
  <si>
    <t>Транспортные услуги (автобус) пассажирам задержанных рейсов Нур- Султан</t>
  </si>
  <si>
    <t>Транспортные услуги (Микроавтобус)
 пассажирам задержанных рейсов Нур- Султан</t>
  </si>
  <si>
    <t>Транспортные услуги (легковой автомобиль) пассажирам задержанных рейсов Алматы</t>
  </si>
  <si>
    <t>Транспортные услуги (автобус) пассажирам задержанных рейсов Алматы</t>
  </si>
  <si>
    <t>Транспортные услуги (Микроавтобус)
 пассажирам задержанных рейсов Алматы</t>
  </si>
  <si>
    <t xml:space="preserve">Коммуникационные услуги AviNet </t>
  </si>
  <si>
    <t>Линейное обслуживание воздушных судов в аэропорту Бишкек</t>
  </si>
  <si>
    <t>Услуги по обслуживанию пассажиров в пассажирском терминале международного аэропорта г. Франкфурт</t>
  </si>
  <si>
    <t xml:space="preserve">Линейное обслуживание воздушных судов в аэропорту Гоа Индия </t>
  </si>
  <si>
    <t>Услуги по надзору в аэропорту г. Сеул</t>
  </si>
  <si>
    <t xml:space="preserve">Услуга по заправке баллонов азотом и кислородом в г.Алматы </t>
  </si>
  <si>
    <t>Услуги по обеспечению контрольно-пропускного режима в аэропорту г. Франкфурт</t>
  </si>
  <si>
    <t xml:space="preserve"> Услуги по обеспечению авиационной безопасности в Индии</t>
  </si>
  <si>
    <t>Услуги аэронавигационные по запросу разрешений на пролет над воздушными пространствами Стран ближнего и дальнего зарубежья</t>
  </si>
  <si>
    <t>Услуги по обеспечению питанием пассажиров при задержанных рейсах в г.Бишкек</t>
  </si>
  <si>
    <t>Услуги по калибровке и поверке средств измерений: измерений давления, теплофизические и температурные измерения, электрические измерения и др.</t>
  </si>
  <si>
    <t>Транспортные услуги (автобус) пассажирам задержанных рейсов из Алматы - Бишкек</t>
  </si>
  <si>
    <t xml:space="preserve">Линейное обслуживание воздушных судов в аэропорту Екатеринбург </t>
  </si>
  <si>
    <t>Услуги по предоставлению доступа к сети Интернет (тарифный план "Business Internet Packet 35 Gb") на территории аэропорта   г. Актау</t>
  </si>
  <si>
    <t>Услуги по обработке груза и почты для ВС в городе Амстердам</t>
  </si>
  <si>
    <t>Гостиничные услуги для пассажиров задержанных рейсов в г.Душанбе</t>
  </si>
  <si>
    <t>Услуги по обеспечению питанием пассажиров при задержанных рейсах в г. Усть-Каменогорск</t>
  </si>
  <si>
    <t>Услуги по предоставлению информации о метеоусловиях в районе аэропорта Борисполь</t>
  </si>
  <si>
    <t>Услуга по заправке баллонов азотом и кислородом для обслуживания воздушного судна в г. Актау</t>
  </si>
  <si>
    <t>Гостиничные услуги для пассажиров задержанных рейсов в г. Бишкек</t>
  </si>
  <si>
    <t>Услуги по уборке салонов воздушных судов  в г. Амстердам</t>
  </si>
  <si>
    <t>Услуги обслуживания пассажиров в бизнес зале аэропорта Тбилиси</t>
  </si>
  <si>
    <t>Услуги аэропортов по обслуживанию воздушных судов в г. Тбилиси</t>
  </si>
  <si>
    <t>Услуги аэропортов по обслуживанию воздушных судов в г.Стамбул</t>
  </si>
  <si>
    <t xml:space="preserve">Гостиничные услуги для пассажиров задержанных рейсов в г. Тбилиси  </t>
  </si>
  <si>
    <t xml:space="preserve">Гостиничные услуги для пассажиров задержанных рейсов в г. Москва  </t>
  </si>
  <si>
    <t>Услуги по надзору рейсов в Международном аэропорту Франкфурт</t>
  </si>
  <si>
    <t>Услуги по надзору в аэропорту г. Тбилиси</t>
  </si>
  <si>
    <t>Услуги по обеспечению питанием пассажиров и экипажа на бортах воздушных судов в Мале</t>
  </si>
  <si>
    <t>Пекин</t>
  </si>
  <si>
    <t>Киев</t>
  </si>
  <si>
    <t>Сеул</t>
  </si>
  <si>
    <t>Гоа</t>
  </si>
  <si>
    <t>Российская Федерация</t>
  </si>
  <si>
    <t>Аннаполис, Мериленд</t>
  </si>
  <si>
    <t>Индия</t>
  </si>
  <si>
    <t>Казахстан</t>
  </si>
  <si>
    <t>Амстердам</t>
  </si>
  <si>
    <t>12.2024</t>
  </si>
  <si>
    <t>12.2025</t>
  </si>
  <si>
    <t>12.2023</t>
  </si>
  <si>
    <t>03.2024</t>
  </si>
  <si>
    <t>55 У</t>
  </si>
  <si>
    <t>Услуга по обеспечению питанием пассажиров при задержанных рейсах в г. Кызылорда</t>
  </si>
  <si>
    <t>73-1-5</t>
  </si>
  <si>
    <t>Кызылорда</t>
  </si>
  <si>
    <t>56 У</t>
  </si>
  <si>
    <t>Транспортные услуги (автобус) пассажирам задержанных рейсов в г.Лондон 2022 - 2026 г</t>
  </si>
  <si>
    <t xml:space="preserve">Транспортные услуги для экипажа в г. Франкфурт </t>
  </si>
  <si>
    <t>73-1-2</t>
  </si>
  <si>
    <t>Лондон</t>
  </si>
  <si>
    <t>58 У</t>
  </si>
  <si>
    <t>691012.000.000006</t>
  </si>
  <si>
    <t>Услуги юридические консультационные</t>
  </si>
  <si>
    <t>Услуги юридические консультационные/услуги представительские, связанные с рынком ценных бумаг, в соответствии с иностранным/международным правом, а также в этой связи с казахстанским правом (при необходимости)</t>
  </si>
  <si>
    <t>Юридические консультационные услуги связанные с первичным публичным размещением акций</t>
  </si>
  <si>
    <t>73-1-7</t>
  </si>
  <si>
    <t>62 У</t>
  </si>
  <si>
    <t>63 У</t>
  </si>
  <si>
    <t>Услуги по наземному обслуживанию воздушных судов (обслуживание на перроне) в аэропорту Батуми</t>
  </si>
  <si>
    <t>Услуга по обеспечению авиационной безопасности в г.Батуми</t>
  </si>
  <si>
    <t>Услуги аэропортов по обслуживанию воздушных судов в г. Батуми</t>
  </si>
  <si>
    <t>Услуги обслуживания пассажиров в бизнес зале аэропорта Батуми</t>
  </si>
  <si>
    <t>Услуги по калибровке и поверке средств измерений: для воздушного судна типа Embraer / Airbus / Boeing</t>
  </si>
  <si>
    <t>Батуми</t>
  </si>
  <si>
    <t>05.2022</t>
  </si>
  <si>
    <t>04.2025</t>
  </si>
  <si>
    <t>04.2024</t>
  </si>
  <si>
    <t>Работы по ремонту вспомогательных силовых установок типа APS 3200 для воздушных судов на 2022-2026 гг.</t>
  </si>
  <si>
    <t>Услуги по наземному обслуживанию воздушных судов вТурции</t>
  </si>
  <si>
    <t>Турция</t>
  </si>
  <si>
    <t>02.2025</t>
  </si>
  <si>
    <t>4-1 Р</t>
  </si>
  <si>
    <t>12-2 У</t>
  </si>
  <si>
    <t>17-2 У</t>
  </si>
  <si>
    <t>65 У</t>
  </si>
  <si>
    <t>66 У</t>
  </si>
  <si>
    <t>67 У</t>
  </si>
  <si>
    <t>Услуги по наземному обслуживанию воздушных судов в аэропортах Германии</t>
  </si>
  <si>
    <t>Услуги аэропортов по обслуживанию воздушных судов в аэропорту г. Ченду</t>
  </si>
  <si>
    <t>Услуги по наземному обслуживанию воздушных судов (обслуживание на перроне) в аэропорту г.Ченду</t>
  </si>
  <si>
    <t>Германия</t>
  </si>
  <si>
    <t>Ченду</t>
  </si>
  <si>
    <t>Услуги по грузообслуживанию воздушных судов в г. Сеул</t>
  </si>
  <si>
    <t>69 У</t>
  </si>
  <si>
    <t>Услуги обслуживания пассажиров в аэропорту города Урумчи</t>
  </si>
  <si>
    <t>Урумчи</t>
  </si>
  <si>
    <t>70 У</t>
  </si>
  <si>
    <t>Услуги по грузообслуживанию воздушных судов в г. Дели</t>
  </si>
  <si>
    <t>Линейное обслуживание воздушных судов в аэропорту Шарм-эль-Шейх</t>
  </si>
  <si>
    <t xml:space="preserve">Линейное обслуживание воздушных судов в аэропорту Ираклион </t>
  </si>
  <si>
    <t>Шар-эль-Шейх</t>
  </si>
  <si>
    <t>Ираклион</t>
  </si>
  <si>
    <t>74 У</t>
  </si>
  <si>
    <t>Услуги по обеспечению питанием пассажиров и экипажа на бортах воздушных судов в Коломбо</t>
  </si>
  <si>
    <t>Шри-Ланка, Коломбо</t>
  </si>
  <si>
    <t>71-2 У</t>
  </si>
  <si>
    <t>72-2 У</t>
  </si>
  <si>
    <t>75 У</t>
  </si>
  <si>
    <t xml:space="preserve">Линейное обслуживание воздушных судов в аэропорту Ереван </t>
  </si>
  <si>
    <t xml:space="preserve">Ереван, Армения </t>
  </si>
  <si>
    <t xml:space="preserve">Линейное обслуживание воздушных судов в аэропорту Ташкент </t>
  </si>
  <si>
    <t>Ташкент, Узбекистан</t>
  </si>
  <si>
    <t>Услуги по надзору в аэропорту г. Батуми</t>
  </si>
  <si>
    <t>Великобритания</t>
  </si>
  <si>
    <t>78 У</t>
  </si>
  <si>
    <t>Услуги обслуживания пассажиров в бизнес зале аэропорта Душанбе</t>
  </si>
  <si>
    <t>Услуги по надзору рейсов в аэропорту города Ереван</t>
  </si>
  <si>
    <t>Ереван</t>
  </si>
  <si>
    <t>5-1 Р-И</t>
  </si>
  <si>
    <t>76-1 У</t>
  </si>
  <si>
    <t>80 У</t>
  </si>
  <si>
    <t>81 У</t>
  </si>
  <si>
    <t>Услуги аэропортов по обслуживанию воздушных судов в г. Ереван</t>
  </si>
  <si>
    <t>Услуги по наземному обслуживанию воздушных судов  аэропорту г. Ереван</t>
  </si>
  <si>
    <t>06.2022</t>
  </si>
  <si>
    <t>03.2025</t>
  </si>
  <si>
    <t xml:space="preserve">Услуги аэропортов по обслуживанию воздушных судов в г.Кызылорда (нерегулируемые) </t>
  </si>
  <si>
    <t>620920.000.000013</t>
  </si>
  <si>
    <t xml:space="preserve">Услуги по предоставлению доступа к информационным ресурсам </t>
  </si>
  <si>
    <t xml:space="preserve">Услуги по предоставлению доступа к информационным ресурсам (сертификация пользователей, получение доступа и др.) </t>
  </si>
  <si>
    <t>Услуги по предоставлению доступа к системе Plusgrade</t>
  </si>
  <si>
    <t>Монреаль</t>
  </si>
  <si>
    <t>06.2025</t>
  </si>
  <si>
    <t>85 У</t>
  </si>
  <si>
    <t>Услуги обслуживания пассажиров в аэропорту города Пекин</t>
  </si>
  <si>
    <t>05.2025</t>
  </si>
  <si>
    <t xml:space="preserve">Линейное обслуживание воздушных судов в аэропорту Прага </t>
  </si>
  <si>
    <t>Прага</t>
  </si>
  <si>
    <t>87 У</t>
  </si>
  <si>
    <t>Услуги по наземному обслуживанию воздушных судов (обслуживание на перроне) в аэропорту г. Ираклион</t>
  </si>
  <si>
    <t>88 У</t>
  </si>
  <si>
    <t>Гостиничные услуги для пассажиров задержанных рейсов в г. Баку</t>
  </si>
  <si>
    <t>Баку</t>
  </si>
  <si>
    <t>83-2 У-И</t>
  </si>
  <si>
    <t>89 У</t>
  </si>
  <si>
    <t>90 У</t>
  </si>
  <si>
    <t>Услуги по обеспечению питанием пассажиров и экипажа на бортах воздушных судов в Ираклионе</t>
  </si>
  <si>
    <t>Услуги аэропорта по утилизации отходов с воздушных судов в г. Урумчи</t>
  </si>
  <si>
    <t>91 У</t>
  </si>
  <si>
    <t>93 У</t>
  </si>
  <si>
    <t>773510.200.000000</t>
  </si>
  <si>
    <t>Услуги по лизингу воздушных судов</t>
  </si>
  <si>
    <t>Услуги по операционному лизингу воздушных судов (A321-200NEO, Oct 2024)</t>
  </si>
  <si>
    <t>Услуги по операционному лизингу воздушных судов (A321-200NEO, Jul 2023)</t>
  </si>
  <si>
    <t>Услуги по операционному лизингу воздушных судов (A321-200NEO LR, May 2023)</t>
  </si>
  <si>
    <t>10.2024</t>
  </si>
  <si>
    <t>09.2032</t>
  </si>
  <si>
    <t>07.2031</t>
  </si>
  <si>
    <t>05.2023</t>
  </si>
  <si>
    <t>04.2031</t>
  </si>
  <si>
    <t>92-1 У</t>
  </si>
  <si>
    <t>07.2023</t>
  </si>
  <si>
    <t>96 У</t>
  </si>
  <si>
    <t>Услуги по операционному лизингу воздушных судов (A330-300 P2F, MAY 2025)</t>
  </si>
  <si>
    <t>Услуги по операционному лизингу воздушных судов (A330-300 P2F, JAN 2025)</t>
  </si>
  <si>
    <t>Услуги обслуживания пассажиров в бизнес зале аэропорта Ираклион</t>
  </si>
  <si>
    <t>01.2025</t>
  </si>
  <si>
    <t>12.2032</t>
  </si>
  <si>
    <t>57-2 У</t>
  </si>
  <si>
    <t>Нидерланды</t>
  </si>
  <si>
    <t>Транспортные услуги (микроавтобус) пассажирам при задержке рейса в г. Уральск</t>
  </si>
  <si>
    <t>Транспортные услуги (такси) пассажирам при задержке рейса в г. Караганда</t>
  </si>
  <si>
    <t>Уральск</t>
  </si>
  <si>
    <t>Караганда</t>
  </si>
  <si>
    <t>Услуги по операционному лизингу воздушных судов (AC 1 (Dec 2023))</t>
  </si>
  <si>
    <t>Услуги по операционному лизингу воздушных судов (AC 2 (Feb 2024))</t>
  </si>
  <si>
    <t>Услуги по операционному лизингу воздушных судов (AC 3 (Feb 2024))</t>
  </si>
  <si>
    <t>Услуги по операционному лизингу воздушных судов (AC 4 (Apr 2024))</t>
  </si>
  <si>
    <t>Услуги по операционному лизингу воздушных судов (AC 4 (May 2024))</t>
  </si>
  <si>
    <t>11.2031</t>
  </si>
  <si>
    <t>02.2024</t>
  </si>
  <si>
    <t>01.2032</t>
  </si>
  <si>
    <t>03.2032</t>
  </si>
  <si>
    <t>05.2024</t>
  </si>
  <si>
    <t>04.2032</t>
  </si>
  <si>
    <t>104 У</t>
  </si>
  <si>
    <t>Услуги по аэронавигационному обслуживанию воздушных судов, осуществляющих полеты в воздушном пространстве и в зоне аэродромов Армении</t>
  </si>
  <si>
    <t>Армения</t>
  </si>
  <si>
    <t>99-1 У</t>
  </si>
  <si>
    <t>100-1 У</t>
  </si>
  <si>
    <t>101-1 У</t>
  </si>
  <si>
    <t>102-1 У</t>
  </si>
  <si>
    <t>103-1 У</t>
  </si>
  <si>
    <t>105 У</t>
  </si>
  <si>
    <t>Услуги по надзору в аэропорту г. Дубаи</t>
  </si>
  <si>
    <t>Дубай</t>
  </si>
  <si>
    <t>106 У</t>
  </si>
  <si>
    <t>Услуги по надзору рейсов в Международном аэропорту Бишкек</t>
  </si>
  <si>
    <t>107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</si>
  <si>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</si>
  <si>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</si>
  <si>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разработке каталогов для технического обслуживания воздушного судна типа B767/757; A321/320; E190</t>
  </si>
  <si>
    <t>Грузия</t>
  </si>
  <si>
    <t>108 У</t>
  </si>
  <si>
    <t>Услуги по грузообслуживанию воздушных судов в г. Ираклион</t>
  </si>
  <si>
    <t xml:space="preserve">Гостиничные услуги для пассажиров задержанных рейсов в г. Алматы  </t>
  </si>
  <si>
    <t>08.2023</t>
  </si>
  <si>
    <t>84 У</t>
  </si>
  <si>
    <t>749020.000.000039</t>
  </si>
  <si>
    <t>Услуги по брокерским операциям с ценными бумагами</t>
  </si>
  <si>
    <t>Услуги по операциям с ценными бумагами с номинальным держанием</t>
  </si>
  <si>
    <t>Услуги по брокерской деятельности для первичного публичного размещения акций (нерезидент)</t>
  </si>
  <si>
    <t>97-1 У-И</t>
  </si>
  <si>
    <t>98-1 У-И</t>
  </si>
  <si>
    <t>494219.000.000000</t>
  </si>
  <si>
    <t>Услуги по перевозкам легковым автотранспортом</t>
  </si>
  <si>
    <t>Транспортные услуги (Легковой автомобиль) пассажирам задержанных рейсов Душанбе 2022-2023 г</t>
  </si>
  <si>
    <t>Услуги по обеспечению питанием пассажиров с задержанных рейсов в г. Павлодар</t>
  </si>
  <si>
    <t>Павлодар</t>
  </si>
  <si>
    <t>639910.000.000006</t>
  </si>
  <si>
    <t>Услуги по подготовке информационных материалов и публикации/размещению в средствах массовой информации</t>
  </si>
  <si>
    <t>Услуги по размещению информационных материалов в зарубежных средствах массовой информации</t>
  </si>
  <si>
    <t>06.2024</t>
  </si>
  <si>
    <t>32 У-И</t>
  </si>
  <si>
    <t>86-1 У-И</t>
  </si>
  <si>
    <t>112-2 У</t>
  </si>
  <si>
    <t>113 У</t>
  </si>
  <si>
    <t>Услуги по грузообслуживанию воздушных судов в Индии</t>
  </si>
  <si>
    <t xml:space="preserve">Транспортные услуги для экипажа в г. Бодрум </t>
  </si>
  <si>
    <t>Бодрум</t>
  </si>
  <si>
    <t>115 У</t>
  </si>
  <si>
    <t>Услуги по наземному обслуживанию воздушных судов в аэропорту г.Франкфурт</t>
  </si>
  <si>
    <t>07.2022</t>
  </si>
  <si>
    <t>51-1 У</t>
  </si>
  <si>
    <t>116 У</t>
  </si>
  <si>
    <t>Услуги по обеспечению паспортного контроля в аэропорту г. Актау</t>
  </si>
  <si>
    <t>281212.500.000000</t>
  </si>
  <si>
    <t>Гидропривод планетарный</t>
  </si>
  <si>
    <t>для воздушного судна</t>
  </si>
  <si>
    <t>Силовой гидропривод для автоматической установки лопаток компрессора двигателя воздушного судна</t>
  </si>
  <si>
    <t>Соединенные Штаты Америки</t>
  </si>
  <si>
    <t>FCA</t>
  </si>
  <si>
    <t>штука</t>
  </si>
  <si>
    <t>Услуги по предоставлению доступа к базе данных для мониторинга цен на авиабилеты авиакомпаний конкурентов</t>
  </si>
  <si>
    <t>119 У</t>
  </si>
  <si>
    <t>Услуги по надзору в аэропорту г. Бодрум</t>
  </si>
  <si>
    <t>120 У</t>
  </si>
  <si>
    <t>749020.000.000075</t>
  </si>
  <si>
    <t>Услуги по освидетельствованию грузоподъемных механизмов</t>
  </si>
  <si>
    <t>08.2022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</si>
  <si>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</si>
  <si>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</si>
  <si>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доступа к онлайн опроснику "Q12" и Leadership Results Briefing Session</t>
  </si>
  <si>
    <t>08.2025</t>
  </si>
  <si>
    <t>122 У</t>
  </si>
  <si>
    <t>Транспортные услуги по доставке багажа в Баку</t>
  </si>
  <si>
    <t>121-2 У</t>
  </si>
  <si>
    <t>118-3 У</t>
  </si>
  <si>
    <t>123 У</t>
  </si>
  <si>
    <t>Услуги по надзору в аэропорту г. Душанбе</t>
  </si>
  <si>
    <t>07.2025</t>
  </si>
  <si>
    <t>Услуги по обеспечению питанием пассажиров и экипажа на бортах воздушных судов в Германии</t>
  </si>
  <si>
    <t>Услуги по предоставлению доступа storyly</t>
  </si>
  <si>
    <t>124 У-И</t>
  </si>
  <si>
    <t>41-1 У-И</t>
  </si>
  <si>
    <t>50-1 У-И</t>
  </si>
  <si>
    <t>114-1 У-И</t>
  </si>
  <si>
    <t>111-1 У</t>
  </si>
  <si>
    <t>Работы по технической поддержке шасси для воздушного судна типа Airbus A320-321</t>
  </si>
  <si>
    <t>1-5 Т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</si>
  <si>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</si>
  <si>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</si>
  <si>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</si>
  <si>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Аренда видеоконтента голливудской студии «Дисней»</t>
  </si>
  <si>
    <t>331910.900.000008</t>
  </si>
  <si>
    <t>Услуги по техническому обслуживанию фильтров и аналогичного фильтровального оборудования/элементов</t>
  </si>
  <si>
    <t>Услуги по техническому обслуживанию фильтра для воды</t>
  </si>
  <si>
    <t>125-2 У-И</t>
  </si>
  <si>
    <t>127-1 У</t>
  </si>
  <si>
    <t>129 У</t>
  </si>
  <si>
    <t>Услуги по подписке на получение онлайн информации по финансовым отчетам авиакомпаний (август 2022-июль 2024)</t>
  </si>
  <si>
    <t>07.2024</t>
  </si>
  <si>
    <t>130 У</t>
  </si>
  <si>
    <t>Услуги обслуживания пассажиров в бизнес-зале аэропорта г. Сеул</t>
  </si>
  <si>
    <t>131 У</t>
  </si>
  <si>
    <t>Услуги по предоставлению источника наземного питания и кондиционирования воздушных судов в аэропорту г. Бангкок</t>
  </si>
  <si>
    <t>Бангкок</t>
  </si>
  <si>
    <t>Услуги по грузообслуживанию воздушных судов в г. Дубай</t>
  </si>
  <si>
    <t>126-1 У</t>
  </si>
  <si>
    <t>Услуги по предоставлению доступа к Bloomberg Data License (2022-2024 г.)</t>
  </si>
  <si>
    <t>4-1 У</t>
  </si>
  <si>
    <t>133 У</t>
  </si>
  <si>
    <t>134 У</t>
  </si>
  <si>
    <t>135 У</t>
  </si>
  <si>
    <t>Услуги по обеспечению питанием пассажиров с задержанных рейсов в г. Кызылорда</t>
  </si>
  <si>
    <t>Павлодарская область, Павлодар Г.А., г.Павлодар, Павлодар</t>
  </si>
  <si>
    <t>Кызылординская область, Кызылорда Г.А., г.Кызылорда, Кызылорда</t>
  </si>
  <si>
    <t>136 У</t>
  </si>
  <si>
    <t>137 У</t>
  </si>
  <si>
    <t xml:space="preserve">Услуги по передаче данных </t>
  </si>
  <si>
    <t>Транспортные услуги по доставке багажа в Подгорице</t>
  </si>
  <si>
    <t>Услуги связи для системы регистрации пассажиров в г.Амстердам</t>
  </si>
  <si>
    <t>Подгорица</t>
  </si>
  <si>
    <t>138-1 У</t>
  </si>
  <si>
    <t>09.2022</t>
  </si>
  <si>
    <t>139 У</t>
  </si>
  <si>
    <t>841315.000.000002</t>
  </si>
  <si>
    <t>Услуги по выездному обслуживанию (кейтеринг)</t>
  </si>
  <si>
    <t>Услуги выездного кейтеринга в городе Нур-Султан</t>
  </si>
  <si>
    <t>6-1 Р</t>
  </si>
  <si>
    <t>140 У</t>
  </si>
  <si>
    <t>Гостиничные услуги для пассажиров задержанных рейсов в г. Алматы</t>
  </si>
  <si>
    <t>141 У</t>
  </si>
  <si>
    <t>142 У</t>
  </si>
  <si>
    <t>59-2 У</t>
  </si>
  <si>
    <t>Услуги организации вещания фоновой музыки 2022-2023 гг</t>
  </si>
  <si>
    <t>09.2023</t>
  </si>
  <si>
    <t>61-2 У</t>
  </si>
  <si>
    <t>Гостиничные услуги для пассажиров задержанных рейсов в г. Караганда</t>
  </si>
  <si>
    <t>146 У</t>
  </si>
  <si>
    <t xml:space="preserve"> Услуги по метеообеспечению, предоставление информации о погоде, штормовые предупреждения во время полета в Армении</t>
  </si>
  <si>
    <t>68-1 У</t>
  </si>
  <si>
    <t>45-1 У</t>
  </si>
  <si>
    <t>147 У</t>
  </si>
  <si>
    <t>149 У</t>
  </si>
  <si>
    <t>522311.190.000004</t>
  </si>
  <si>
    <t>Услуги по заправке воздушных судов топливом</t>
  </si>
  <si>
    <t>Гостиничные услуги для пассажиров задержанных рейсов в г. Семей</t>
  </si>
  <si>
    <t>Услуги по заправке воздушных судов авиакеросином в г. Бангкок.</t>
  </si>
  <si>
    <t>Семей</t>
  </si>
  <si>
    <t>10.2022</t>
  </si>
  <si>
    <t xml:space="preserve">Работы по техническому обслуживанию воздушных суднов (c-check) типа Boeing 767 EI-KEC и Airbus 320 EI-KBH 2022-2023 гг. </t>
  </si>
  <si>
    <t>522319.000.000000</t>
  </si>
  <si>
    <t>Услуги по обработке противообледенительной жидкостью воздушных судов</t>
  </si>
  <si>
    <t>Услуги по обработке противообледенительной жидкостью воздушных судов в г. Франкфурт</t>
  </si>
  <si>
    <t>150 У-И</t>
  </si>
  <si>
    <t>Гостиничные услуги для пассажиров задержанных рейсов в г. Туркестан</t>
  </si>
  <si>
    <t>08.2024</t>
  </si>
  <si>
    <t>155 У</t>
  </si>
  <si>
    <t>612030.900.000000</t>
  </si>
  <si>
    <t>Услуги по предоставлению связи воздушных судов с наземными службами</t>
  </si>
  <si>
    <t>12.2027</t>
  </si>
  <si>
    <t>522311.190.000000</t>
  </si>
  <si>
    <t>Услуги по техническому обеспечению воздушных судов запасными частями</t>
  </si>
  <si>
    <t>156-1 У</t>
  </si>
  <si>
    <t>Услуги по предоставлению доступа к SkyScanner</t>
  </si>
  <si>
    <t>26-2 У</t>
  </si>
  <si>
    <t>157-1 У</t>
  </si>
  <si>
    <t>8 Р</t>
  </si>
  <si>
    <t>Работы по ремонту/реконструкции воздушных судов и оборудования</t>
  </si>
  <si>
    <t>773914.000.000000</t>
  </si>
  <si>
    <t>Услуги по аренде телекоммуникационного оборудования</t>
  </si>
  <si>
    <t>Услуги аренды "темного" волокна с технической поддержкой</t>
  </si>
  <si>
    <t>60-2 У</t>
  </si>
  <si>
    <t>160 У</t>
  </si>
  <si>
    <t>Услуги по обеспечению питанием пассажиров и экипажа на бортах воздушных судов</t>
  </si>
  <si>
    <t>Услуги по обеспечению питанием пассажиров и экипажа  на бортах воздушных судов в Турции</t>
  </si>
  <si>
    <t>Услуги по обеспечению воздушных судов запасными частями и техническому обслуживанию воздушных судов</t>
  </si>
  <si>
    <t>159-1 У</t>
  </si>
  <si>
    <t>11.2023</t>
  </si>
  <si>
    <t>161 У</t>
  </si>
  <si>
    <t>Услуги обслуживания пассажиров в аэропорту города Бангкок</t>
  </si>
  <si>
    <t>163 У</t>
  </si>
  <si>
    <t>Гостиничные услуги для пассажиров задержанных рейсов в г. Актау</t>
  </si>
  <si>
    <t>162-1 У</t>
  </si>
  <si>
    <t>Услуги аэропортов по обслуживанию воздушных судов в г. Бангкок</t>
  </si>
  <si>
    <t>164 У</t>
  </si>
  <si>
    <t>165 У</t>
  </si>
  <si>
    <t xml:space="preserve">Услуги по наземному обслуживанию в аэропорту г. Бангкок   </t>
  </si>
  <si>
    <t>09.2025</t>
  </si>
  <si>
    <t>166 У</t>
  </si>
  <si>
    <t>Гостиничные услуги для пассажиров задержанных рейсов в г. Атырау</t>
  </si>
  <si>
    <t>Туркестан</t>
  </si>
  <si>
    <t>Услуги по обслуживанию пассажиров в аэропорту г.Бангкок</t>
  </si>
  <si>
    <t>151-2 У</t>
  </si>
  <si>
    <t>152-2 У</t>
  </si>
  <si>
    <t>168 У</t>
  </si>
  <si>
    <t>158-1 У</t>
  </si>
  <si>
    <t>144-1 У-И</t>
  </si>
  <si>
    <t>521012.000.000000</t>
  </si>
  <si>
    <t>Услуги по хранению жидких или газообразных грузов</t>
  </si>
  <si>
    <t>Услуги по хранению авиационного керосина</t>
  </si>
  <si>
    <t>170 У</t>
  </si>
  <si>
    <t>171 У</t>
  </si>
  <si>
    <t>172 У</t>
  </si>
  <si>
    <t>Работы по ремонту
эвакуационного
трапа на 2022-2024
годы для ВС типа Boeing B767</t>
  </si>
  <si>
    <t>173 У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</si>
  <si>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</si>
  <si>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</si>
  <si>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подключению интернета в аэропорту г.Туркестан</t>
  </si>
  <si>
    <t>174 У</t>
  </si>
  <si>
    <t>Услуги по подключению Интернета для обслуживания киосков в аэропорту г.Астана</t>
  </si>
  <si>
    <t>09.2027</t>
  </si>
  <si>
    <t xml:space="preserve">Услуги по надзору рейсов в г. Стамбул </t>
  </si>
  <si>
    <t>Услуги по аэронавигационному обслуживанию воздушных судов, осуществляющих полеты в воздушном пространстве Саудовской Аравии</t>
  </si>
  <si>
    <t>Саудовская Аравия</t>
  </si>
  <si>
    <t>143 У-И</t>
  </si>
  <si>
    <t>9-1 Р</t>
  </si>
  <si>
    <t>178 У</t>
  </si>
  <si>
    <t>Услуги обслуживания пассажиров в бизнес-зале аэропорта города Бангкок</t>
  </si>
  <si>
    <t>Услуги по доставке досланного багажа при задержанных рейсах в городе Бишкек 2022-2023 г.</t>
  </si>
  <si>
    <t>179 У</t>
  </si>
  <si>
    <t xml:space="preserve">Доступ к городской виртуальной частной сети L2 VPN P2P </t>
  </si>
  <si>
    <t>Услуги по обеспечению питанием пассажиров и экипажа  на бортах воздушных судов в городе Лондон</t>
  </si>
  <si>
    <t>12.2022</t>
  </si>
  <si>
    <t>11.2024</t>
  </si>
  <si>
    <t>Услуги аэропортов по обслуживанию воздушных судов в г. Пхукет</t>
  </si>
  <si>
    <t>Пхукет</t>
  </si>
  <si>
    <t>10.2025</t>
  </si>
  <si>
    <t>175-3 У</t>
  </si>
  <si>
    <t>183 У</t>
  </si>
  <si>
    <t>184 У</t>
  </si>
  <si>
    <t>185 У</t>
  </si>
  <si>
    <t>186 У</t>
  </si>
  <si>
    <t>187 У</t>
  </si>
  <si>
    <t>Услуги предоставления наземного источника питания и кондиционирования салона воздушного судна в г. Пхукет</t>
  </si>
  <si>
    <t>Услуги по операционному лизингу воздушных судов (A320neo AC 1 (Nov 2023))</t>
  </si>
  <si>
    <t>Услуги по операционному лизингу воздушных судов (AC 2 (Jan 2024))</t>
  </si>
  <si>
    <t>Ирландия</t>
  </si>
  <si>
    <t>10.2031</t>
  </si>
  <si>
    <t>01.2024</t>
  </si>
  <si>
    <t>12.2031</t>
  </si>
  <si>
    <t>182-1 У</t>
  </si>
  <si>
    <t>Гостиничные услуги для пассажиров задержанных рейсов в г. Усть-Каменогорск</t>
  </si>
  <si>
    <t>2 Т</t>
  </si>
  <si>
    <t>3 Т</t>
  </si>
  <si>
    <t>262014.000.000013</t>
  </si>
  <si>
    <t>Тренажер-имитатор</t>
  </si>
  <si>
    <t>моделирование условий эксплуатации</t>
  </si>
  <si>
    <t>г.Астана</t>
  </si>
  <si>
    <t>DAP</t>
  </si>
  <si>
    <t>153-2 У-И</t>
  </si>
  <si>
    <t>Тренажер по аварийно-спасательным процедурам Airbus 320-321 NEO при эксплуатации воздушного судна</t>
  </si>
  <si>
    <t>Тренажер по тушению реального пожара Airbus 320-321 NEO при эксплуатации воздушного судна</t>
  </si>
  <si>
    <t>06.2023</t>
  </si>
  <si>
    <t>Услуги по перевозке экипажа Авиакомпании</t>
  </si>
  <si>
    <t>189 У</t>
  </si>
  <si>
    <t>190 У</t>
  </si>
  <si>
    <t xml:space="preserve">Гостиничные услуги для пассажиров задержанных рейсов в г.Астана </t>
  </si>
  <si>
    <t xml:space="preserve">Услуги по операционному лизингу воздушных судов B787 с февраля 2025 по январь 2037 </t>
  </si>
  <si>
    <t>Услуги по операционному лизингу воздушных судов B787 с апреля 2025 по март 2037</t>
  </si>
  <si>
    <t>Услуги по операционному лизингу воздушных судов B787 с марта 2026 по февраль 2038</t>
  </si>
  <si>
    <t>Астана</t>
  </si>
  <si>
    <t>09.2024</t>
  </si>
  <si>
    <t>01.2037</t>
  </si>
  <si>
    <t>03.2037</t>
  </si>
  <si>
    <t>03.2026</t>
  </si>
  <si>
    <t>02.2038</t>
  </si>
  <si>
    <t>Сумма, планируемая для закупок ТРУ с НДС,  тенге</t>
  </si>
  <si>
    <t>191-1 У</t>
  </si>
  <si>
    <t>192-1 У</t>
  </si>
  <si>
    <t>193-1 У</t>
  </si>
  <si>
    <t>194 У</t>
  </si>
  <si>
    <t>702110.000.000002</t>
  </si>
  <si>
    <t>Услуги по организации/проведению PR мероприятий</t>
  </si>
  <si>
    <t>Услуги по организации/проведению PR и аналогичных мероприятий</t>
  </si>
  <si>
    <t>Услуги по предоставлению PR консультаций</t>
  </si>
  <si>
    <t>11.2022</t>
  </si>
  <si>
    <t>Услуги доступа к Disruption Management Tool</t>
  </si>
  <si>
    <t>Услуги доступа к Internet Booking Engine</t>
  </si>
  <si>
    <t>197 У</t>
  </si>
  <si>
    <t>Услуги по использованию платформы CUTE для регистрации пассажиров в ГОА</t>
  </si>
  <si>
    <t>10.2027</t>
  </si>
  <si>
    <t>198 У</t>
  </si>
  <si>
    <t>145 У-И</t>
  </si>
  <si>
    <t>169 У-И</t>
  </si>
  <si>
    <t>199 У</t>
  </si>
  <si>
    <t>Транспортные услуги по доставке багажа в Бангкоке</t>
  </si>
  <si>
    <t>188-2 У</t>
  </si>
  <si>
    <t>195-2 У</t>
  </si>
  <si>
    <t>196-2 У</t>
  </si>
  <si>
    <t>Услуги по аэронавигационному обслуживанию воздушных судов, осуществляющих полеты в воздушном пространстве над странами Ближнего Востока, Африки и страны Юго-Восточной Азии</t>
  </si>
  <si>
    <t>Ближний Восток, Африка и страны Юго-Восточной Азии</t>
  </si>
  <si>
    <t>148 У-И</t>
  </si>
  <si>
    <t>73-2 У-И</t>
  </si>
  <si>
    <t>201 У</t>
  </si>
  <si>
    <t>Услуги предоставления Интернета для обслуживания киосков в аэропорту г.Алматы</t>
  </si>
  <si>
    <t xml:space="preserve"> Услуги по предоставлению доступа к Flight Ascend Values Analyzer</t>
  </si>
  <si>
    <t>11.2025</t>
  </si>
  <si>
    <t>154-2 У-И</t>
  </si>
  <si>
    <t xml:space="preserve">Гостиничные услуги для пассажиров задержанных рейсов в г.Бангкок </t>
  </si>
  <si>
    <t>203-1 У</t>
  </si>
  <si>
    <t>Услуги по обеспечению питанием пассажиров задержанных рейсов в г. Атырау</t>
  </si>
  <si>
    <t xml:space="preserve">620920.000.000013 </t>
  </si>
  <si>
    <t>Услуги по предоставлению доступа к  ATPCO</t>
  </si>
  <si>
    <t>Транспортные услуги по доставке багажа в г. Стамбул, 2022-2023г.</t>
  </si>
  <si>
    <t>202-2 У</t>
  </si>
  <si>
    <t>Услуги по заправке воздушных судов авиакеросином в г. Тулуза.</t>
  </si>
  <si>
    <t>Тулуза</t>
  </si>
  <si>
    <t>208 У</t>
  </si>
  <si>
    <t>Услуги по обеспечению питанием пассажиров и экипажа  на бортах воздушных судов в городе Гонконг</t>
  </si>
  <si>
    <t>Гонконг</t>
  </si>
  <si>
    <t>Услуги по техническому обеспечению воздушных судов запасными частями до 2025 года</t>
  </si>
  <si>
    <t>Франция</t>
  </si>
  <si>
    <t>207-1 У</t>
  </si>
  <si>
    <t>212-2 У</t>
  </si>
  <si>
    <t>4 Т</t>
  </si>
  <si>
    <t>103922.910.000001</t>
  </si>
  <si>
    <t>Джем</t>
  </si>
  <si>
    <t>фруктово-ягодный</t>
  </si>
  <si>
    <t xml:space="preserve">Джем в ассортименте </t>
  </si>
  <si>
    <t>DDP</t>
  </si>
  <si>
    <t>213 У</t>
  </si>
  <si>
    <t>Услуги по предоставлению  интернета в аэропорту г.Атырау</t>
  </si>
  <si>
    <t>214 У</t>
  </si>
  <si>
    <t>Услуги по обработке груза и почты для ВС в   аэропорту г.Бангкок</t>
  </si>
  <si>
    <t>205-4 У</t>
  </si>
  <si>
    <t>109-1 У</t>
  </si>
  <si>
    <t>215 У</t>
  </si>
  <si>
    <t>Услуги по использованию платформы CUTE для регистрации пассажиров в Амстердам</t>
  </si>
  <si>
    <t>209-1 У</t>
  </si>
  <si>
    <t>210-1 У</t>
  </si>
  <si>
    <t>211-1 У</t>
  </si>
  <si>
    <t>216 У</t>
  </si>
  <si>
    <t>494112.100.000000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</si>
  <si>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</si>
  <si>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по перевозке авиационного топлива с расходного склада нефтепродуктов в г Атырау на расходную базу аэропорта г Уральск</t>
  </si>
  <si>
    <t>217 У</t>
  </si>
  <si>
    <t xml:space="preserve"> Услуги по наземному обслуживанию воздушных судов</t>
  </si>
  <si>
    <t>Услуги по наземному обслуживанию воздушных судов в Саудовской Аравии</t>
  </si>
  <si>
    <t>Услуги по перевозке авиационного топлива с расходного склада нефтепродуктов в г Актобе на расходную базу аэропорта г Уральск</t>
  </si>
  <si>
    <t>110 У-И</t>
  </si>
  <si>
    <t>ОП</t>
  </si>
  <si>
    <t>219 У</t>
  </si>
  <si>
    <t xml:space="preserve">Услуги по грузообслуживанию в области воздушного транспорта </t>
  </si>
  <si>
    <t xml:space="preserve">Комплекс услуг по грузообслуживанию в области воздушного транспорта </t>
  </si>
  <si>
    <t>220 У</t>
  </si>
  <si>
    <t xml:space="preserve"> Услуги по хранению жидких или газообразных грузов</t>
  </si>
  <si>
    <t>Услуги по обработке груза и почты для ВС в г. Сеул</t>
  </si>
  <si>
    <t>Услуги по хранению авиационного керосина в г Астана</t>
  </si>
  <si>
    <t>177-1 У</t>
  </si>
  <si>
    <t>94-1 У-И</t>
  </si>
  <si>
    <t>95-1 У-И</t>
  </si>
  <si>
    <t>7-2 Р</t>
  </si>
  <si>
    <t>206-2 У</t>
  </si>
  <si>
    <t>27-1 У</t>
  </si>
  <si>
    <t>692010.000.000002</t>
  </si>
  <si>
    <t>Услуги по проведению аудита финансовой отчетности</t>
  </si>
  <si>
    <t>Услуги по оказанию аудиторских услуг финансовой отчетности на 2023 г.</t>
  </si>
  <si>
    <t>73-1-6</t>
  </si>
  <si>
    <t>200-2 У</t>
  </si>
  <si>
    <t>3-2 У</t>
  </si>
  <si>
    <t>218-1 У</t>
  </si>
  <si>
    <t>15-2 У</t>
  </si>
  <si>
    <t>167-2 У</t>
  </si>
  <si>
    <t>24-3 У</t>
  </si>
  <si>
    <t>5-3 У</t>
  </si>
  <si>
    <t>53-2 У</t>
  </si>
  <si>
    <t>79-2 У</t>
  </si>
  <si>
    <t>52-2 У</t>
  </si>
  <si>
    <t>204-2 У</t>
  </si>
  <si>
    <t>82-2 У</t>
  </si>
  <si>
    <t>42-3 У</t>
  </si>
  <si>
    <t>34-2 У</t>
  </si>
  <si>
    <t>132-1 У</t>
  </si>
  <si>
    <t>128-3 У</t>
  </si>
  <si>
    <t>181-1 У</t>
  </si>
  <si>
    <t>180-1 У</t>
  </si>
  <si>
    <t>117-1 У</t>
  </si>
  <si>
    <t>176-1 У</t>
  </si>
  <si>
    <t>221-1 У</t>
  </si>
  <si>
    <t>64-2 У</t>
  </si>
  <si>
    <t>77-2 У</t>
  </si>
  <si>
    <t>22-2 У</t>
  </si>
  <si>
    <t>44-2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</si>
</sst>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mm/yyyy"/>
  </numFmts>
  <fonts count="7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4">
    <xf numFmtId="0" fontId="0" fillId="0" borderId="0" xfId="0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3" fontId="5" fillId="0" borderId="3" xfId="1" applyFont="1" applyBorder="1" applyAlignment="1">
      <alignment horizontal="center" vertical="center"/>
    </xf>
    <xf numFmtId="43" fontId="1" fillId="0" borderId="2" xfId="0" applyNumberFormat="1" applyFont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1" fillId="0" borderId="9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/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43" fontId="5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3" fontId="1" fillId="0" borderId="12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4" fillId="0" borderId="5" xfId="0" applyFont="1" applyBorder="1"/>
    <xf numFmtId="49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43" fontId="6" fillId="0" borderId="36" xfId="0" applyNumberFormat="1" applyFont="1" applyBorder="1" applyAlignment="1">
      <alignment horizontal="center" vertical="center"/>
    </xf>
    <xf numFmtId="43" fontId="5" fillId="0" borderId="27" xfId="1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45"/>
  <sheetViews>
    <sheetView tabSelected="1" zoomScale="70" zoomScaleNormal="70" workbookViewId="0">
      <pane ySplit="3" topLeftCell="A4" activePane="bottomLeft" state="frozen"/>
      <selection pane="bottomLeft" sqref="A1:A3"/>
    </sheetView>
  </sheetViews>
  <sheetFormatPr defaultRowHeight="14.5" x14ac:dyDescent="0.35"/>
  <cols>
    <col min="1" max="1" width="14" style="4" customWidth="1"/>
    <col min="2" max="2" width="14.36328125" style="4" customWidth="1"/>
    <col min="3" max="3" width="20.453125" style="4" customWidth="1"/>
    <col min="4" max="4" width="31.90625" style="4" customWidth="1"/>
    <col min="5" max="5" width="24.7265625" style="4" customWidth="1"/>
    <col min="6" max="6" width="6.36328125" style="4" customWidth="1"/>
    <col min="7" max="7" width="9.54296875" style="4" customWidth="1"/>
    <col min="8" max="8" width="7.54296875" style="4" customWidth="1"/>
    <col min="9" max="9" width="12.1796875" style="4" customWidth="1"/>
    <col min="10" max="10" width="14" style="4" customWidth="1"/>
    <col min="11" max="12" width="16.36328125" style="4" customWidth="1"/>
    <col min="13" max="13" width="9.54296875" style="4" customWidth="1"/>
    <col min="14" max="14" width="8.7265625" style="4"/>
    <col min="15" max="15" width="9.90625" style="4" customWidth="1"/>
    <col min="16" max="16" width="8.7265625" style="4"/>
    <col min="17" max="18" width="9.26953125" style="4" customWidth="1"/>
    <col min="19" max="19" width="9.81640625" style="4" customWidth="1"/>
    <col min="20" max="20" width="13.81640625" style="4" bestFit="1" customWidth="1"/>
    <col min="21" max="22" width="13.81640625" style="4" customWidth="1"/>
    <col min="23" max="23" width="9.81640625" style="4" customWidth="1"/>
    <col min="24" max="24" width="13.81640625" style="4" bestFit="1" customWidth="1"/>
    <col min="25" max="26" width="15.81640625" style="4" customWidth="1"/>
    <col min="27" max="27" width="9.81640625" style="4" customWidth="1"/>
    <col min="28" max="28" width="16.81640625" style="4" customWidth="1"/>
    <col min="29" max="30" width="15" style="4" customWidth="1"/>
    <col min="31" max="31" width="9.81640625" style="4" customWidth="1"/>
    <col min="32" max="32" width="14.1796875" style="4" customWidth="1"/>
    <col min="33" max="34" width="14.7265625" style="4" customWidth="1"/>
    <col min="35" max="35" width="9.81640625" style="4" customWidth="1"/>
    <col min="36" max="36" width="14.26953125" style="4" customWidth="1"/>
    <col min="37" max="55" width="14.1796875" style="4" customWidth="1"/>
    <col min="56" max="56" width="15.90625" style="4" customWidth="1"/>
    <col min="57" max="58" width="15.7265625" style="4" customWidth="1"/>
    <col min="59" max="59" width="14.1796875" style="4" customWidth="1"/>
    <col min="60" max="60" width="15.36328125" style="4" customWidth="1"/>
    <col min="61" max="62" width="16.08984375" style="4" customWidth="1"/>
    <col min="63" max="63" width="14.1796875" style="4" customWidth="1"/>
    <col min="64" max="64" width="15.08984375" style="4" customWidth="1"/>
    <col min="65" max="86" width="15.90625" style="4" customWidth="1"/>
    <col min="87" max="87" width="18.81640625" style="4" customWidth="1"/>
    <col min="88" max="88" width="18.6328125" style="4" customWidth="1"/>
    <col min="89" max="89" width="11.6328125" style="4" customWidth="1"/>
    <col min="90" max="90" width="10.90625" style="4" customWidth="1"/>
    <col min="91" max="16384" width="8.7265625" style="4"/>
  </cols>
  <sheetData>
    <row r="1" spans="1:90" ht="39" customHeight="1" x14ac:dyDescent="0.35">
      <c r="A1" s="68" t="s">
        <v>0</v>
      </c>
      <c r="B1" s="71" t="s">
        <v>1</v>
      </c>
      <c r="C1" s="71" t="s">
        <v>2</v>
      </c>
      <c r="D1" s="71" t="s">
        <v>110</v>
      </c>
      <c r="E1" s="71" t="s">
        <v>3</v>
      </c>
      <c r="F1" s="71" t="s">
        <v>4</v>
      </c>
      <c r="G1" s="71" t="s">
        <v>5</v>
      </c>
      <c r="H1" s="71" t="s">
        <v>6</v>
      </c>
      <c r="I1" s="71" t="s">
        <v>7</v>
      </c>
      <c r="J1" s="71" t="s">
        <v>8</v>
      </c>
      <c r="K1" s="71" t="s">
        <v>9</v>
      </c>
      <c r="L1" s="74" t="s">
        <v>10</v>
      </c>
      <c r="M1" s="75"/>
      <c r="N1" s="76"/>
      <c r="O1" s="75" t="s">
        <v>11</v>
      </c>
      <c r="P1" s="75" t="s">
        <v>111</v>
      </c>
      <c r="Q1" s="76">
        <v>2022</v>
      </c>
      <c r="R1" s="71" t="s">
        <v>111</v>
      </c>
      <c r="S1" s="74">
        <v>2022</v>
      </c>
      <c r="T1" s="75"/>
      <c r="U1" s="75"/>
      <c r="V1" s="76"/>
      <c r="W1" s="74">
        <v>2023</v>
      </c>
      <c r="X1" s="75"/>
      <c r="Y1" s="75"/>
      <c r="Z1" s="76"/>
      <c r="AA1" s="74">
        <v>2024</v>
      </c>
      <c r="AB1" s="75"/>
      <c r="AC1" s="75"/>
      <c r="AD1" s="76"/>
      <c r="AE1" s="74">
        <v>2025</v>
      </c>
      <c r="AF1" s="75"/>
      <c r="AG1" s="75"/>
      <c r="AH1" s="76"/>
      <c r="AI1" s="74">
        <v>2026</v>
      </c>
      <c r="AJ1" s="75"/>
      <c r="AK1" s="75"/>
      <c r="AL1" s="76"/>
      <c r="AM1" s="74">
        <v>2027</v>
      </c>
      <c r="AN1" s="75"/>
      <c r="AO1" s="75"/>
      <c r="AP1" s="76"/>
      <c r="AQ1" s="74">
        <v>2028</v>
      </c>
      <c r="AR1" s="75"/>
      <c r="AS1" s="75"/>
      <c r="AT1" s="76"/>
      <c r="AU1" s="74">
        <v>2029</v>
      </c>
      <c r="AV1" s="75"/>
      <c r="AW1" s="75"/>
      <c r="AX1" s="76"/>
      <c r="AY1" s="74">
        <v>2030</v>
      </c>
      <c r="AZ1" s="75"/>
      <c r="BA1" s="75"/>
      <c r="BB1" s="76"/>
      <c r="BC1" s="74">
        <v>2031</v>
      </c>
      <c r="BD1" s="75"/>
      <c r="BE1" s="75"/>
      <c r="BF1" s="76"/>
      <c r="BG1" s="74">
        <v>2032</v>
      </c>
      <c r="BH1" s="75"/>
      <c r="BI1" s="75"/>
      <c r="BJ1" s="76"/>
      <c r="BK1" s="74">
        <v>2033</v>
      </c>
      <c r="BL1" s="75"/>
      <c r="BM1" s="75"/>
      <c r="BN1" s="76"/>
      <c r="BO1" s="74">
        <v>2034</v>
      </c>
      <c r="BP1" s="75"/>
      <c r="BQ1" s="75"/>
      <c r="BR1" s="76"/>
      <c r="BS1" s="74">
        <v>2035</v>
      </c>
      <c r="BT1" s="75"/>
      <c r="BU1" s="75"/>
      <c r="BV1" s="76"/>
      <c r="BW1" s="74">
        <v>2036</v>
      </c>
      <c r="BX1" s="75"/>
      <c r="BY1" s="75"/>
      <c r="BZ1" s="76"/>
      <c r="CA1" s="74">
        <v>2037</v>
      </c>
      <c r="CB1" s="75"/>
      <c r="CC1" s="75"/>
      <c r="CD1" s="76"/>
      <c r="CE1" s="91">
        <v>2038</v>
      </c>
      <c r="CF1" s="92"/>
      <c r="CG1" s="92"/>
      <c r="CH1" s="93"/>
      <c r="CI1" s="86" t="s">
        <v>14</v>
      </c>
      <c r="CJ1" s="71" t="s">
        <v>15</v>
      </c>
      <c r="CK1" s="71" t="s">
        <v>16</v>
      </c>
      <c r="CL1" s="83" t="s">
        <v>17</v>
      </c>
    </row>
    <row r="2" spans="1:90" ht="23" customHeight="1" x14ac:dyDescent="0.35">
      <c r="A2" s="69"/>
      <c r="B2" s="72"/>
      <c r="C2" s="72"/>
      <c r="D2" s="72"/>
      <c r="E2" s="72"/>
      <c r="F2" s="72"/>
      <c r="G2" s="72"/>
      <c r="H2" s="72"/>
      <c r="I2" s="72"/>
      <c r="J2" s="72"/>
      <c r="K2" s="72"/>
      <c r="L2" s="66" t="s">
        <v>37</v>
      </c>
      <c r="M2" s="77" t="s">
        <v>38</v>
      </c>
      <c r="N2" s="78"/>
      <c r="O2" s="66" t="s">
        <v>39</v>
      </c>
      <c r="P2" s="79" t="s">
        <v>40</v>
      </c>
      <c r="Q2" s="81" t="s">
        <v>41</v>
      </c>
      <c r="R2" s="72" t="s">
        <v>13</v>
      </c>
      <c r="S2" s="66" t="s">
        <v>12</v>
      </c>
      <c r="T2" s="66" t="s">
        <v>13</v>
      </c>
      <c r="U2" s="66" t="s">
        <v>14</v>
      </c>
      <c r="V2" s="66" t="s">
        <v>600</v>
      </c>
      <c r="W2" s="66" t="s">
        <v>12</v>
      </c>
      <c r="X2" s="66" t="s">
        <v>13</v>
      </c>
      <c r="Y2" s="66" t="s">
        <v>14</v>
      </c>
      <c r="Z2" s="66" t="s">
        <v>600</v>
      </c>
      <c r="AA2" s="66" t="s">
        <v>12</v>
      </c>
      <c r="AB2" s="66" t="s">
        <v>13</v>
      </c>
      <c r="AC2" s="66" t="s">
        <v>14</v>
      </c>
      <c r="AD2" s="66" t="s">
        <v>600</v>
      </c>
      <c r="AE2" s="66" t="s">
        <v>12</v>
      </c>
      <c r="AF2" s="66" t="s">
        <v>13</v>
      </c>
      <c r="AG2" s="66" t="s">
        <v>14</v>
      </c>
      <c r="AH2" s="66" t="s">
        <v>600</v>
      </c>
      <c r="AI2" s="66" t="s">
        <v>12</v>
      </c>
      <c r="AJ2" s="66" t="s">
        <v>13</v>
      </c>
      <c r="AK2" s="66" t="s">
        <v>14</v>
      </c>
      <c r="AL2" s="66" t="s">
        <v>600</v>
      </c>
      <c r="AM2" s="66" t="s">
        <v>12</v>
      </c>
      <c r="AN2" s="66" t="s">
        <v>13</v>
      </c>
      <c r="AO2" s="66" t="s">
        <v>14</v>
      </c>
      <c r="AP2" s="66" t="s">
        <v>600</v>
      </c>
      <c r="AQ2" s="66" t="s">
        <v>12</v>
      </c>
      <c r="AR2" s="66" t="s">
        <v>13</v>
      </c>
      <c r="AS2" s="66" t="s">
        <v>14</v>
      </c>
      <c r="AT2" s="66" t="s">
        <v>600</v>
      </c>
      <c r="AU2" s="66" t="s">
        <v>12</v>
      </c>
      <c r="AV2" s="66" t="s">
        <v>13</v>
      </c>
      <c r="AW2" s="66" t="s">
        <v>14</v>
      </c>
      <c r="AX2" s="66" t="s">
        <v>600</v>
      </c>
      <c r="AY2" s="66" t="s">
        <v>12</v>
      </c>
      <c r="AZ2" s="66" t="s">
        <v>13</v>
      </c>
      <c r="BA2" s="66" t="s">
        <v>14</v>
      </c>
      <c r="BB2" s="66" t="s">
        <v>600</v>
      </c>
      <c r="BC2" s="66" t="s">
        <v>12</v>
      </c>
      <c r="BD2" s="66" t="s">
        <v>13</v>
      </c>
      <c r="BE2" s="66" t="s">
        <v>14</v>
      </c>
      <c r="BF2" s="66" t="s">
        <v>600</v>
      </c>
      <c r="BG2" s="66" t="s">
        <v>12</v>
      </c>
      <c r="BH2" s="66" t="s">
        <v>13</v>
      </c>
      <c r="BI2" s="66" t="s">
        <v>14</v>
      </c>
      <c r="BJ2" s="66" t="s">
        <v>600</v>
      </c>
      <c r="BK2" s="66" t="s">
        <v>12</v>
      </c>
      <c r="BL2" s="66" t="s">
        <v>13</v>
      </c>
      <c r="BM2" s="66" t="s">
        <v>14</v>
      </c>
      <c r="BN2" s="66" t="s">
        <v>600</v>
      </c>
      <c r="BO2" s="66" t="s">
        <v>12</v>
      </c>
      <c r="BP2" s="66" t="s">
        <v>13</v>
      </c>
      <c r="BQ2" s="66" t="s">
        <v>14</v>
      </c>
      <c r="BR2" s="66" t="s">
        <v>600</v>
      </c>
      <c r="BS2" s="66" t="s">
        <v>12</v>
      </c>
      <c r="BT2" s="66" t="s">
        <v>13</v>
      </c>
      <c r="BU2" s="66" t="s">
        <v>14</v>
      </c>
      <c r="BV2" s="66" t="s">
        <v>600</v>
      </c>
      <c r="BW2" s="66" t="s">
        <v>12</v>
      </c>
      <c r="BX2" s="66" t="s">
        <v>13</v>
      </c>
      <c r="BY2" s="66" t="s">
        <v>14</v>
      </c>
      <c r="BZ2" s="66" t="s">
        <v>600</v>
      </c>
      <c r="CA2" s="66" t="s">
        <v>12</v>
      </c>
      <c r="CB2" s="66" t="s">
        <v>13</v>
      </c>
      <c r="CC2" s="66" t="s">
        <v>14</v>
      </c>
      <c r="CD2" s="66" t="s">
        <v>600</v>
      </c>
      <c r="CE2" s="66" t="s">
        <v>12</v>
      </c>
      <c r="CF2" s="66" t="s">
        <v>13</v>
      </c>
      <c r="CG2" s="66" t="s">
        <v>14</v>
      </c>
      <c r="CH2" s="66" t="s">
        <v>600</v>
      </c>
      <c r="CI2" s="87"/>
      <c r="CJ2" s="72" t="s">
        <v>13</v>
      </c>
      <c r="CK2" s="72" t="s">
        <v>14</v>
      </c>
      <c r="CL2" s="84"/>
    </row>
    <row r="3" spans="1:90" ht="51.5" customHeight="1" thickBot="1" x14ac:dyDescent="0.4">
      <c r="A3" s="70">
        <v>1</v>
      </c>
      <c r="B3" s="73">
        <v>2</v>
      </c>
      <c r="C3" s="73">
        <v>3</v>
      </c>
      <c r="D3" s="73">
        <v>4</v>
      </c>
      <c r="E3" s="73">
        <v>5</v>
      </c>
      <c r="F3" s="73">
        <v>6</v>
      </c>
      <c r="G3" s="73">
        <v>7</v>
      </c>
      <c r="H3" s="73">
        <v>8</v>
      </c>
      <c r="I3" s="73">
        <v>9</v>
      </c>
      <c r="J3" s="73">
        <v>10</v>
      </c>
      <c r="K3" s="73">
        <v>11</v>
      </c>
      <c r="L3" s="67"/>
      <c r="M3" s="27" t="s">
        <v>113</v>
      </c>
      <c r="N3" s="28" t="s">
        <v>114</v>
      </c>
      <c r="O3" s="67">
        <v>13</v>
      </c>
      <c r="P3" s="80"/>
      <c r="Q3" s="82"/>
      <c r="R3" s="7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73"/>
      <c r="CK3" s="73"/>
      <c r="CL3" s="85">
        <v>16</v>
      </c>
    </row>
    <row r="4" spans="1:90" ht="15.5" customHeight="1" thickBot="1" x14ac:dyDescent="0.4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88">
        <v>19</v>
      </c>
      <c r="T4" s="89"/>
      <c r="U4" s="89"/>
      <c r="V4" s="90"/>
      <c r="W4" s="88">
        <v>20</v>
      </c>
      <c r="X4" s="89"/>
      <c r="Y4" s="89"/>
      <c r="Z4" s="90"/>
      <c r="AA4" s="88">
        <v>21</v>
      </c>
      <c r="AB4" s="89"/>
      <c r="AC4" s="89"/>
      <c r="AD4" s="90"/>
      <c r="AE4" s="88">
        <v>22</v>
      </c>
      <c r="AF4" s="89"/>
      <c r="AG4" s="89"/>
      <c r="AH4" s="90"/>
      <c r="AI4" s="88">
        <v>23</v>
      </c>
      <c r="AJ4" s="89"/>
      <c r="AK4" s="89"/>
      <c r="AL4" s="90"/>
      <c r="AM4" s="88">
        <v>24</v>
      </c>
      <c r="AN4" s="89"/>
      <c r="AO4" s="89"/>
      <c r="AP4" s="90"/>
      <c r="AQ4" s="88">
        <v>25</v>
      </c>
      <c r="AR4" s="89"/>
      <c r="AS4" s="89"/>
      <c r="AT4" s="90"/>
      <c r="AU4" s="88">
        <v>26</v>
      </c>
      <c r="AV4" s="89"/>
      <c r="AW4" s="89"/>
      <c r="AX4" s="90"/>
      <c r="AY4" s="88">
        <v>27</v>
      </c>
      <c r="AZ4" s="89"/>
      <c r="BA4" s="89"/>
      <c r="BB4" s="90"/>
      <c r="BC4" s="88">
        <v>28</v>
      </c>
      <c r="BD4" s="89"/>
      <c r="BE4" s="89"/>
      <c r="BF4" s="90"/>
      <c r="BG4" s="88">
        <v>29</v>
      </c>
      <c r="BH4" s="89"/>
      <c r="BI4" s="89"/>
      <c r="BJ4" s="90"/>
      <c r="BK4" s="88">
        <v>30</v>
      </c>
      <c r="BL4" s="89"/>
      <c r="BM4" s="89"/>
      <c r="BN4" s="90"/>
      <c r="BO4" s="88">
        <v>31</v>
      </c>
      <c r="BP4" s="89"/>
      <c r="BQ4" s="89"/>
      <c r="BR4" s="90"/>
      <c r="BS4" s="88">
        <v>32</v>
      </c>
      <c r="BT4" s="89"/>
      <c r="BU4" s="89"/>
      <c r="BV4" s="90"/>
      <c r="BW4" s="88">
        <v>33</v>
      </c>
      <c r="BX4" s="89"/>
      <c r="BY4" s="89"/>
      <c r="BZ4" s="90"/>
      <c r="CA4" s="88">
        <v>34</v>
      </c>
      <c r="CB4" s="89"/>
      <c r="CC4" s="89"/>
      <c r="CD4" s="90"/>
      <c r="CE4" s="88">
        <v>35</v>
      </c>
      <c r="CF4" s="89"/>
      <c r="CG4" s="89"/>
      <c r="CH4" s="90"/>
      <c r="CI4" s="15">
        <v>36</v>
      </c>
      <c r="CJ4" s="38">
        <v>37</v>
      </c>
      <c r="CK4" s="38">
        <v>38</v>
      </c>
      <c r="CL4" s="38">
        <v>39</v>
      </c>
    </row>
    <row r="5" spans="1:90" ht="15" thickBot="1" x14ac:dyDescent="0.4">
      <c r="A5" s="63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5"/>
    </row>
    <row r="6" spans="1:90" ht="42" x14ac:dyDescent="0.35">
      <c r="A6" s="18" t="s">
        <v>421</v>
      </c>
      <c r="B6" s="18" t="s">
        <v>388</v>
      </c>
      <c r="C6" s="19" t="s">
        <v>389</v>
      </c>
      <c r="D6" s="19" t="s">
        <v>390</v>
      </c>
      <c r="E6" s="19" t="s">
        <v>391</v>
      </c>
      <c r="F6" s="20" t="s">
        <v>674</v>
      </c>
      <c r="G6" s="21" t="s">
        <v>205</v>
      </c>
      <c r="H6" s="21">
        <v>0</v>
      </c>
      <c r="I6" s="40" t="s">
        <v>401</v>
      </c>
      <c r="J6" s="21" t="s">
        <v>392</v>
      </c>
      <c r="K6" s="21" t="s">
        <v>393</v>
      </c>
      <c r="L6" s="21"/>
      <c r="M6" s="40" t="s">
        <v>401</v>
      </c>
      <c r="N6" s="20" t="s">
        <v>201</v>
      </c>
      <c r="O6" s="20">
        <v>0</v>
      </c>
      <c r="P6" s="20">
        <v>0</v>
      </c>
      <c r="Q6" s="20">
        <v>100</v>
      </c>
      <c r="R6" s="20" t="s">
        <v>394</v>
      </c>
      <c r="S6" s="22">
        <v>0</v>
      </c>
      <c r="T6" s="23">
        <v>0</v>
      </c>
      <c r="U6" s="23">
        <v>0</v>
      </c>
      <c r="V6" s="23">
        <v>0</v>
      </c>
      <c r="W6" s="22">
        <v>1</v>
      </c>
      <c r="X6" s="23">
        <v>28412000</v>
      </c>
      <c r="Y6" s="23">
        <v>28412000</v>
      </c>
      <c r="Z6" s="23">
        <v>28412000</v>
      </c>
      <c r="AA6" s="22"/>
      <c r="AB6" s="23"/>
      <c r="AC6" s="23"/>
      <c r="AD6" s="23"/>
      <c r="AE6" s="22"/>
      <c r="AF6" s="23"/>
      <c r="AG6" s="23"/>
      <c r="AH6" s="23"/>
      <c r="AI6" s="2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9">
        <f>T6+X6+AB6+AF6+AJ6</f>
        <v>28412000</v>
      </c>
      <c r="CJ6" s="23">
        <f>CI6</f>
        <v>28412000</v>
      </c>
      <c r="CK6" s="23"/>
      <c r="CL6" s="20" t="s">
        <v>42</v>
      </c>
    </row>
    <row r="7" spans="1:90" ht="31.5" x14ac:dyDescent="0.35">
      <c r="A7" s="18" t="s">
        <v>576</v>
      </c>
      <c r="B7" s="18" t="s">
        <v>578</v>
      </c>
      <c r="C7" s="19" t="s">
        <v>579</v>
      </c>
      <c r="D7" s="19" t="s">
        <v>580</v>
      </c>
      <c r="E7" s="19" t="s">
        <v>584</v>
      </c>
      <c r="F7" s="20" t="s">
        <v>674</v>
      </c>
      <c r="G7" s="21" t="s">
        <v>205</v>
      </c>
      <c r="H7" s="21">
        <v>0</v>
      </c>
      <c r="I7" s="40" t="s">
        <v>482</v>
      </c>
      <c r="J7" s="21" t="s">
        <v>581</v>
      </c>
      <c r="K7" s="21" t="s">
        <v>582</v>
      </c>
      <c r="L7" s="42" t="s">
        <v>586</v>
      </c>
      <c r="M7" s="40"/>
      <c r="N7" s="20"/>
      <c r="O7" s="20">
        <v>100</v>
      </c>
      <c r="P7" s="20">
        <v>0</v>
      </c>
      <c r="Q7" s="20">
        <v>0</v>
      </c>
      <c r="R7" s="20" t="s">
        <v>394</v>
      </c>
      <c r="S7" s="22">
        <v>0</v>
      </c>
      <c r="T7" s="23">
        <v>0</v>
      </c>
      <c r="U7" s="23">
        <v>0</v>
      </c>
      <c r="V7" s="23">
        <v>0</v>
      </c>
      <c r="W7" s="22">
        <v>1</v>
      </c>
      <c r="X7" s="23">
        <v>467235742.37599993</v>
      </c>
      <c r="Y7" s="23">
        <v>467235742.37599993</v>
      </c>
      <c r="Z7" s="23">
        <v>467235742.37599993</v>
      </c>
      <c r="AA7" s="22"/>
      <c r="AB7" s="23"/>
      <c r="AC7" s="23"/>
      <c r="AD7" s="23"/>
      <c r="AE7" s="22"/>
      <c r="AF7" s="23"/>
      <c r="AG7" s="23"/>
      <c r="AH7" s="23"/>
      <c r="AI7" s="22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9">
        <f>T7+X7+AB7+AF7+AJ7</f>
        <v>467235742.37599993</v>
      </c>
      <c r="CJ7" s="23">
        <f>CI7</f>
        <v>467235742.37599993</v>
      </c>
      <c r="CK7" s="23"/>
      <c r="CL7" s="20" t="s">
        <v>42</v>
      </c>
    </row>
    <row r="8" spans="1:90" ht="31.5" x14ac:dyDescent="0.35">
      <c r="A8" s="18" t="s">
        <v>577</v>
      </c>
      <c r="B8" s="18" t="s">
        <v>578</v>
      </c>
      <c r="C8" s="19" t="s">
        <v>579</v>
      </c>
      <c r="D8" s="19" t="s">
        <v>580</v>
      </c>
      <c r="E8" s="19" t="s">
        <v>585</v>
      </c>
      <c r="F8" s="20" t="s">
        <v>674</v>
      </c>
      <c r="G8" s="21" t="s">
        <v>205</v>
      </c>
      <c r="H8" s="21">
        <v>0</v>
      </c>
      <c r="I8" s="40" t="s">
        <v>482</v>
      </c>
      <c r="J8" s="21" t="s">
        <v>581</v>
      </c>
      <c r="K8" s="21" t="s">
        <v>582</v>
      </c>
      <c r="L8" s="42" t="s">
        <v>586</v>
      </c>
      <c r="M8" s="40"/>
      <c r="N8" s="20"/>
      <c r="O8" s="20">
        <v>100</v>
      </c>
      <c r="P8" s="20">
        <v>0</v>
      </c>
      <c r="Q8" s="20">
        <v>0</v>
      </c>
      <c r="R8" s="20" t="s">
        <v>394</v>
      </c>
      <c r="S8" s="22">
        <v>0</v>
      </c>
      <c r="T8" s="23">
        <v>0</v>
      </c>
      <c r="U8" s="23">
        <v>0</v>
      </c>
      <c r="V8" s="23">
        <v>0</v>
      </c>
      <c r="W8" s="22">
        <v>1</v>
      </c>
      <c r="X8" s="23">
        <v>140582000.52000001</v>
      </c>
      <c r="Y8" s="23">
        <v>140582000.52000001</v>
      </c>
      <c r="Z8" s="23">
        <v>140582000.52000001</v>
      </c>
      <c r="AA8" s="22"/>
      <c r="AB8" s="23"/>
      <c r="AC8" s="23"/>
      <c r="AD8" s="23"/>
      <c r="AE8" s="22"/>
      <c r="AF8" s="23"/>
      <c r="AG8" s="23"/>
      <c r="AH8" s="23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9">
        <f>T8+X8+AB8+AF8+AJ8</f>
        <v>140582000.52000001</v>
      </c>
      <c r="CJ8" s="23">
        <f>CI8</f>
        <v>140582000.52000001</v>
      </c>
      <c r="CK8" s="23"/>
      <c r="CL8" s="20" t="s">
        <v>42</v>
      </c>
    </row>
    <row r="9" spans="1:90" ht="30" customHeight="1" thickBot="1" x14ac:dyDescent="0.4">
      <c r="A9" s="18" t="s">
        <v>648</v>
      </c>
      <c r="B9" s="18" t="s">
        <v>649</v>
      </c>
      <c r="C9" s="19" t="s">
        <v>650</v>
      </c>
      <c r="D9" s="19" t="s">
        <v>651</v>
      </c>
      <c r="E9" s="19" t="s">
        <v>652</v>
      </c>
      <c r="F9" s="20" t="s">
        <v>674</v>
      </c>
      <c r="G9" s="21" t="s">
        <v>205</v>
      </c>
      <c r="H9" s="21">
        <v>0</v>
      </c>
      <c r="I9" s="40" t="s">
        <v>609</v>
      </c>
      <c r="J9" s="21" t="s">
        <v>581</v>
      </c>
      <c r="K9" s="21" t="s">
        <v>653</v>
      </c>
      <c r="L9" s="42"/>
      <c r="M9" s="40" t="s">
        <v>609</v>
      </c>
      <c r="N9" s="20" t="s">
        <v>201</v>
      </c>
      <c r="O9" s="20">
        <v>0</v>
      </c>
      <c r="P9" s="20">
        <v>100</v>
      </c>
      <c r="Q9" s="20">
        <v>0</v>
      </c>
      <c r="R9" s="20" t="s">
        <v>394</v>
      </c>
      <c r="S9" s="22">
        <v>700</v>
      </c>
      <c r="T9" s="23">
        <v>205.36</v>
      </c>
      <c r="U9" s="23">
        <f>S9*T9</f>
        <v>143752</v>
      </c>
      <c r="V9" s="23">
        <f>U9*1.12</f>
        <v>161002.24000000002</v>
      </c>
      <c r="W9" s="22">
        <v>7700</v>
      </c>
      <c r="X9" s="23">
        <v>205.36</v>
      </c>
      <c r="Y9" s="23">
        <f>W9*X9</f>
        <v>1581272</v>
      </c>
      <c r="Z9" s="23">
        <f>Y9*1.12</f>
        <v>1771024.6400000001</v>
      </c>
      <c r="AA9" s="22"/>
      <c r="AB9" s="23"/>
      <c r="AC9" s="23"/>
      <c r="AD9" s="23"/>
      <c r="AE9" s="22"/>
      <c r="AF9" s="23"/>
      <c r="AG9" s="23"/>
      <c r="AH9" s="23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9">
        <f>U9+Y9</f>
        <v>1725024</v>
      </c>
      <c r="CJ9" s="23">
        <f>CI9*1.12</f>
        <v>1932026.8800000001</v>
      </c>
      <c r="CK9" s="23"/>
      <c r="CL9" s="20" t="s">
        <v>42</v>
      </c>
    </row>
    <row r="10" spans="1:90" s="8" customFormat="1" ht="15" customHeight="1" thickBot="1" x14ac:dyDescent="0.4">
      <c r="A10" s="6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39">
        <f>SUM(CI6:CI9)</f>
        <v>637954766.89599991</v>
      </c>
      <c r="CJ10" s="39">
        <f>SUM(CJ6:CJ9)</f>
        <v>638161769.7759999</v>
      </c>
      <c r="CK10" s="17"/>
      <c r="CL10" s="9"/>
    </row>
    <row r="11" spans="1:90" ht="15" thickBot="1" x14ac:dyDescent="0.4">
      <c r="A11" s="6" t="s">
        <v>20</v>
      </c>
      <c r="B11" s="24"/>
      <c r="C11" s="24"/>
      <c r="D11" s="24"/>
      <c r="E11" s="24"/>
      <c r="F11" s="25"/>
      <c r="G11" s="25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6"/>
    </row>
    <row r="12" spans="1:90" ht="63" x14ac:dyDescent="0.35">
      <c r="A12" s="18" t="s">
        <v>103</v>
      </c>
      <c r="B12" s="18" t="s">
        <v>25</v>
      </c>
      <c r="C12" s="19" t="s">
        <v>43</v>
      </c>
      <c r="D12" s="19" t="s">
        <v>43</v>
      </c>
      <c r="E12" s="19" t="s">
        <v>106</v>
      </c>
      <c r="F12" s="20" t="s">
        <v>674</v>
      </c>
      <c r="G12" s="21" t="s">
        <v>26</v>
      </c>
      <c r="H12" s="21">
        <v>0</v>
      </c>
      <c r="I12" s="20" t="s">
        <v>28</v>
      </c>
      <c r="J12" s="21" t="s">
        <v>115</v>
      </c>
      <c r="K12" s="21"/>
      <c r="L12" s="21"/>
      <c r="M12" s="21" t="s">
        <v>28</v>
      </c>
      <c r="N12" s="18" t="s">
        <v>109</v>
      </c>
      <c r="O12" s="20">
        <v>0</v>
      </c>
      <c r="P12" s="20">
        <v>100</v>
      </c>
      <c r="Q12" s="20">
        <v>0</v>
      </c>
      <c r="R12" s="20" t="s">
        <v>44</v>
      </c>
      <c r="S12" s="22"/>
      <c r="T12" s="49"/>
      <c r="U12" s="23">
        <v>214250000</v>
      </c>
      <c r="V12" s="23">
        <v>214250000</v>
      </c>
      <c r="W12" s="22"/>
      <c r="X12" s="49"/>
      <c r="Y12" s="23">
        <v>214250000</v>
      </c>
      <c r="Z12" s="23">
        <v>214250000</v>
      </c>
      <c r="AA12" s="22"/>
      <c r="AB12" s="49"/>
      <c r="AC12" s="23">
        <v>214250000</v>
      </c>
      <c r="AD12" s="23">
        <v>214250000</v>
      </c>
      <c r="AE12" s="22"/>
      <c r="AF12" s="49"/>
      <c r="AG12" s="23">
        <v>214250000</v>
      </c>
      <c r="AH12" s="23">
        <v>214250000</v>
      </c>
      <c r="AI12" s="22"/>
      <c r="AJ12" s="49"/>
      <c r="AK12" s="23">
        <v>214250000</v>
      </c>
      <c r="AL12" s="23">
        <v>214250000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9">
        <f t="shared" ref="CI12:CI20" si="0">U12+Y12+AC12+AG12+AK12</f>
        <v>1071250000</v>
      </c>
      <c r="CJ12" s="23">
        <f t="shared" ref="CJ12:CJ20" si="1">V12+Z12+AD12+AH12+AL12</f>
        <v>1071250000</v>
      </c>
      <c r="CK12" s="23"/>
      <c r="CL12" s="20" t="s">
        <v>42</v>
      </c>
    </row>
    <row r="13" spans="1:90" ht="63" x14ac:dyDescent="0.35">
      <c r="A13" s="1" t="s">
        <v>104</v>
      </c>
      <c r="B13" s="1" t="s">
        <v>25</v>
      </c>
      <c r="C13" s="2" t="s">
        <v>43</v>
      </c>
      <c r="D13" s="2" t="s">
        <v>43</v>
      </c>
      <c r="E13" s="2" t="s">
        <v>107</v>
      </c>
      <c r="F13" s="5" t="s">
        <v>674</v>
      </c>
      <c r="G13" s="3" t="s">
        <v>26</v>
      </c>
      <c r="H13" s="3">
        <v>0</v>
      </c>
      <c r="I13" s="5" t="s">
        <v>29</v>
      </c>
      <c r="J13" s="3" t="s">
        <v>115</v>
      </c>
      <c r="K13" s="3"/>
      <c r="L13" s="3"/>
      <c r="M13" s="3" t="s">
        <v>29</v>
      </c>
      <c r="N13" s="1" t="s">
        <v>109</v>
      </c>
      <c r="O13" s="5">
        <v>0</v>
      </c>
      <c r="P13" s="5">
        <v>100</v>
      </c>
      <c r="Q13" s="5">
        <v>0</v>
      </c>
      <c r="R13" s="20" t="s">
        <v>44</v>
      </c>
      <c r="S13" s="13"/>
      <c r="T13" s="44"/>
      <c r="U13" s="10">
        <v>70859600</v>
      </c>
      <c r="V13" s="10">
        <v>70859600</v>
      </c>
      <c r="W13" s="13"/>
      <c r="X13" s="44"/>
      <c r="Y13" s="10">
        <v>70859600</v>
      </c>
      <c r="Z13" s="10">
        <v>70859600</v>
      </c>
      <c r="AA13" s="13"/>
      <c r="AB13" s="44"/>
      <c r="AC13" s="10">
        <v>70859600</v>
      </c>
      <c r="AD13" s="10">
        <v>70859600</v>
      </c>
      <c r="AE13" s="13"/>
      <c r="AF13" s="44"/>
      <c r="AG13" s="10">
        <v>70859600</v>
      </c>
      <c r="AH13" s="10">
        <v>70859600</v>
      </c>
      <c r="AI13" s="13"/>
      <c r="AJ13" s="44"/>
      <c r="AK13" s="10">
        <v>70859600</v>
      </c>
      <c r="AL13" s="10">
        <v>70859600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9">
        <f t="shared" si="0"/>
        <v>354298000</v>
      </c>
      <c r="CJ13" s="23">
        <f t="shared" si="1"/>
        <v>354298000</v>
      </c>
      <c r="CK13" s="10"/>
      <c r="CL13" s="20" t="s">
        <v>42</v>
      </c>
    </row>
    <row r="14" spans="1:90" ht="63" x14ac:dyDescent="0.35">
      <c r="A14" s="1" t="s">
        <v>105</v>
      </c>
      <c r="B14" s="1" t="s">
        <v>25</v>
      </c>
      <c r="C14" s="2" t="s">
        <v>43</v>
      </c>
      <c r="D14" s="2" t="s">
        <v>43</v>
      </c>
      <c r="E14" s="2" t="s">
        <v>108</v>
      </c>
      <c r="F14" s="5" t="s">
        <v>674</v>
      </c>
      <c r="G14" s="3" t="s">
        <v>26</v>
      </c>
      <c r="H14" s="3">
        <v>0</v>
      </c>
      <c r="I14" s="5" t="s">
        <v>29</v>
      </c>
      <c r="J14" s="3" t="s">
        <v>115</v>
      </c>
      <c r="K14" s="3"/>
      <c r="L14" s="3" t="s">
        <v>109</v>
      </c>
      <c r="M14" s="3"/>
      <c r="N14" s="1"/>
      <c r="O14" s="5">
        <v>0</v>
      </c>
      <c r="P14" s="5">
        <v>100</v>
      </c>
      <c r="Q14" s="5">
        <v>0</v>
      </c>
      <c r="R14" s="5" t="s">
        <v>44</v>
      </c>
      <c r="S14" s="13"/>
      <c r="T14" s="44"/>
      <c r="U14" s="10">
        <v>404570953</v>
      </c>
      <c r="V14" s="10">
        <v>404570953</v>
      </c>
      <c r="W14" s="13"/>
      <c r="X14" s="44"/>
      <c r="Y14" s="10">
        <v>1052041451</v>
      </c>
      <c r="Z14" s="10">
        <v>1052041451</v>
      </c>
      <c r="AA14" s="13"/>
      <c r="AB14" s="44"/>
      <c r="AC14" s="23">
        <v>0</v>
      </c>
      <c r="AD14" s="23">
        <v>0</v>
      </c>
      <c r="AE14" s="13"/>
      <c r="AF14" s="44"/>
      <c r="AG14" s="23">
        <v>0</v>
      </c>
      <c r="AH14" s="23">
        <v>0</v>
      </c>
      <c r="AI14" s="13"/>
      <c r="AJ14" s="44"/>
      <c r="AK14" s="23">
        <v>0</v>
      </c>
      <c r="AL14" s="23">
        <v>0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33">
        <f t="shared" si="0"/>
        <v>1456612404</v>
      </c>
      <c r="CJ14" s="10">
        <f t="shared" si="1"/>
        <v>1456612404</v>
      </c>
      <c r="CK14" s="10"/>
      <c r="CL14" s="5" t="s">
        <v>42</v>
      </c>
    </row>
    <row r="15" spans="1:90" ht="63" x14ac:dyDescent="0.35">
      <c r="A15" s="1" t="s">
        <v>233</v>
      </c>
      <c r="B15" s="1" t="s">
        <v>25</v>
      </c>
      <c r="C15" s="2" t="s">
        <v>43</v>
      </c>
      <c r="D15" s="2" t="s">
        <v>43</v>
      </c>
      <c r="E15" s="2" t="s">
        <v>229</v>
      </c>
      <c r="F15" s="5" t="s">
        <v>674</v>
      </c>
      <c r="G15" s="3" t="s">
        <v>205</v>
      </c>
      <c r="H15" s="3">
        <v>0</v>
      </c>
      <c r="I15" s="32">
        <v>44652</v>
      </c>
      <c r="J15" s="3" t="s">
        <v>115</v>
      </c>
      <c r="K15" s="3"/>
      <c r="L15" s="3" t="s">
        <v>109</v>
      </c>
      <c r="M15" s="3"/>
      <c r="N15" s="1"/>
      <c r="O15" s="5">
        <v>0</v>
      </c>
      <c r="P15" s="5">
        <v>100</v>
      </c>
      <c r="Q15" s="5">
        <v>0</v>
      </c>
      <c r="R15" s="5" t="s">
        <v>44</v>
      </c>
      <c r="S15" s="13"/>
      <c r="T15" s="44"/>
      <c r="U15" s="10">
        <v>831303961.40799999</v>
      </c>
      <c r="V15" s="10">
        <v>831303961.40799999</v>
      </c>
      <c r="W15" s="13"/>
      <c r="X15" s="44"/>
      <c r="Y15" s="10">
        <v>477388524.89679998</v>
      </c>
      <c r="Z15" s="10">
        <v>477388524.89679998</v>
      </c>
      <c r="AA15" s="13"/>
      <c r="AB15" s="44"/>
      <c r="AC15" s="10">
        <v>883547749.12370002</v>
      </c>
      <c r="AD15" s="10">
        <v>883547749.12370002</v>
      </c>
      <c r="AE15" s="13"/>
      <c r="AF15" s="44"/>
      <c r="AG15" s="10">
        <v>1182131715.7035</v>
      </c>
      <c r="AH15" s="10">
        <v>1182131715.7035</v>
      </c>
      <c r="AI15" s="13"/>
      <c r="AJ15" s="44"/>
      <c r="AK15" s="10">
        <v>1220083579</v>
      </c>
      <c r="AL15" s="10">
        <v>1220083579</v>
      </c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33">
        <f t="shared" si="0"/>
        <v>4594455530.132</v>
      </c>
      <c r="CJ15" s="10">
        <f t="shared" si="1"/>
        <v>4594455530.132</v>
      </c>
      <c r="CK15" s="10"/>
      <c r="CL15" s="5" t="s">
        <v>42</v>
      </c>
    </row>
    <row r="16" spans="1:90" ht="63" x14ac:dyDescent="0.35">
      <c r="A16" s="1" t="s">
        <v>270</v>
      </c>
      <c r="B16" s="1" t="s">
        <v>25</v>
      </c>
      <c r="C16" s="2" t="s">
        <v>43</v>
      </c>
      <c r="D16" s="2" t="s">
        <v>43</v>
      </c>
      <c r="E16" s="2" t="s">
        <v>107</v>
      </c>
      <c r="F16" s="5" t="s">
        <v>674</v>
      </c>
      <c r="G16" s="3" t="s">
        <v>205</v>
      </c>
      <c r="H16" s="3">
        <v>0</v>
      </c>
      <c r="I16" s="37" t="s">
        <v>226</v>
      </c>
      <c r="J16" s="3" t="s">
        <v>265</v>
      </c>
      <c r="K16" s="3"/>
      <c r="L16" s="3"/>
      <c r="M16" s="37" t="s">
        <v>226</v>
      </c>
      <c r="N16" s="3" t="s">
        <v>109</v>
      </c>
      <c r="O16" s="5">
        <v>0</v>
      </c>
      <c r="P16" s="5">
        <v>100</v>
      </c>
      <c r="Q16" s="5">
        <v>0</v>
      </c>
      <c r="R16" s="5" t="s">
        <v>44</v>
      </c>
      <c r="S16" s="13"/>
      <c r="T16" s="44"/>
      <c r="U16" s="10">
        <v>70662400</v>
      </c>
      <c r="V16" s="10">
        <v>70662400</v>
      </c>
      <c r="W16" s="13"/>
      <c r="X16" s="44"/>
      <c r="Y16" s="10">
        <v>70662400</v>
      </c>
      <c r="Z16" s="10">
        <v>70662400</v>
      </c>
      <c r="AA16" s="13"/>
      <c r="AB16" s="44"/>
      <c r="AC16" s="10">
        <v>70662400</v>
      </c>
      <c r="AD16" s="10">
        <v>70662400</v>
      </c>
      <c r="AE16" s="13"/>
      <c r="AF16" s="44"/>
      <c r="AG16" s="10">
        <v>70662400</v>
      </c>
      <c r="AH16" s="10">
        <v>70662400</v>
      </c>
      <c r="AI16" s="13"/>
      <c r="AJ16" s="44"/>
      <c r="AK16" s="10">
        <v>70662400</v>
      </c>
      <c r="AL16" s="10">
        <v>70662400</v>
      </c>
      <c r="AM16" s="10"/>
      <c r="AN16" s="23"/>
      <c r="AO16" s="23"/>
      <c r="AP16" s="23"/>
      <c r="AQ16" s="10"/>
      <c r="AR16" s="23"/>
      <c r="AS16" s="23"/>
      <c r="AT16" s="23"/>
      <c r="AU16" s="10"/>
      <c r="AV16" s="23"/>
      <c r="AW16" s="23"/>
      <c r="AX16" s="23"/>
      <c r="AY16" s="10"/>
      <c r="AZ16" s="23"/>
      <c r="BA16" s="23"/>
      <c r="BB16" s="23"/>
      <c r="BC16" s="10"/>
      <c r="BD16" s="23">
        <v>0</v>
      </c>
      <c r="BE16" s="23"/>
      <c r="BF16" s="23"/>
      <c r="BG16" s="10"/>
      <c r="BH16" s="23"/>
      <c r="BI16" s="23"/>
      <c r="BJ16" s="23"/>
      <c r="BK16" s="10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33">
        <f t="shared" si="0"/>
        <v>353312000</v>
      </c>
      <c r="CJ16" s="10">
        <f t="shared" si="1"/>
        <v>353312000</v>
      </c>
      <c r="CK16" s="10"/>
      <c r="CL16" s="5" t="s">
        <v>42</v>
      </c>
    </row>
    <row r="17" spans="1:90" ht="63" x14ac:dyDescent="0.35">
      <c r="A17" s="1" t="s">
        <v>461</v>
      </c>
      <c r="B17" s="1" t="s">
        <v>25</v>
      </c>
      <c r="C17" s="2" t="s">
        <v>43</v>
      </c>
      <c r="D17" s="2" t="s">
        <v>43</v>
      </c>
      <c r="E17" s="2" t="s">
        <v>420</v>
      </c>
      <c r="F17" s="5" t="s">
        <v>674</v>
      </c>
      <c r="G17" s="3" t="s">
        <v>205</v>
      </c>
      <c r="H17" s="3">
        <v>0</v>
      </c>
      <c r="I17" s="37" t="s">
        <v>456</v>
      </c>
      <c r="J17" s="3" t="s">
        <v>265</v>
      </c>
      <c r="K17" s="3"/>
      <c r="L17" s="41">
        <v>45627</v>
      </c>
      <c r="M17" s="37"/>
      <c r="N17" s="41">
        <v>45627</v>
      </c>
      <c r="O17" s="5">
        <v>0</v>
      </c>
      <c r="P17" s="5">
        <v>100</v>
      </c>
      <c r="Q17" s="5">
        <v>0</v>
      </c>
      <c r="R17" s="5" t="s">
        <v>44</v>
      </c>
      <c r="S17" s="13"/>
      <c r="T17" s="44"/>
      <c r="U17" s="10">
        <v>203457500</v>
      </c>
      <c r="V17" s="10">
        <v>203457500</v>
      </c>
      <c r="W17" s="13"/>
      <c r="X17" s="44"/>
      <c r="Y17" s="10">
        <v>1282070194.5</v>
      </c>
      <c r="Z17" s="10">
        <v>1282070194.5</v>
      </c>
      <c r="AA17" s="13"/>
      <c r="AB17" s="44"/>
      <c r="AC17" s="10">
        <v>909195307.5</v>
      </c>
      <c r="AD17" s="10">
        <v>909195307.5</v>
      </c>
      <c r="AE17" s="13"/>
      <c r="AF17" s="44"/>
      <c r="AG17" s="23">
        <v>0</v>
      </c>
      <c r="AH17" s="23">
        <v>0</v>
      </c>
      <c r="AI17" s="13"/>
      <c r="AJ17" s="44"/>
      <c r="AK17" s="23">
        <v>0</v>
      </c>
      <c r="AL17" s="23">
        <v>0</v>
      </c>
      <c r="AM17" s="10"/>
      <c r="AN17" s="23"/>
      <c r="AO17" s="23"/>
      <c r="AP17" s="23"/>
      <c r="AQ17" s="10"/>
      <c r="AR17" s="23"/>
      <c r="AS17" s="23"/>
      <c r="AT17" s="23"/>
      <c r="AU17" s="10"/>
      <c r="AV17" s="23"/>
      <c r="AW17" s="23"/>
      <c r="AX17" s="23"/>
      <c r="AY17" s="10"/>
      <c r="AZ17" s="23"/>
      <c r="BA17" s="23"/>
      <c r="BB17" s="23"/>
      <c r="BC17" s="10"/>
      <c r="BD17" s="23"/>
      <c r="BE17" s="23"/>
      <c r="BF17" s="23"/>
      <c r="BG17" s="10"/>
      <c r="BH17" s="23"/>
      <c r="BI17" s="23"/>
      <c r="BJ17" s="23"/>
      <c r="BK17" s="10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33">
        <f t="shared" si="0"/>
        <v>2394723002</v>
      </c>
      <c r="CJ17" s="10">
        <f t="shared" si="1"/>
        <v>2394723002</v>
      </c>
      <c r="CK17" s="10"/>
      <c r="CL17" s="5" t="s">
        <v>42</v>
      </c>
    </row>
    <row r="18" spans="1:90" ht="63" x14ac:dyDescent="0.35">
      <c r="A18" s="1" t="s">
        <v>685</v>
      </c>
      <c r="B18" s="1" t="s">
        <v>25</v>
      </c>
      <c r="C18" s="2" t="s">
        <v>43</v>
      </c>
      <c r="D18" s="2" t="s">
        <v>43</v>
      </c>
      <c r="E18" s="2" t="s">
        <v>483</v>
      </c>
      <c r="F18" s="5" t="s">
        <v>674</v>
      </c>
      <c r="G18" s="3" t="s">
        <v>205</v>
      </c>
      <c r="H18" s="3">
        <v>0</v>
      </c>
      <c r="I18" s="37" t="s">
        <v>456</v>
      </c>
      <c r="J18" s="3" t="s">
        <v>231</v>
      </c>
      <c r="K18" s="3"/>
      <c r="L18" s="41"/>
      <c r="M18" s="37" t="s">
        <v>456</v>
      </c>
      <c r="N18" s="41">
        <v>45261</v>
      </c>
      <c r="O18" s="5">
        <v>0</v>
      </c>
      <c r="P18" s="5">
        <v>100</v>
      </c>
      <c r="Q18" s="5">
        <v>0</v>
      </c>
      <c r="R18" s="5" t="s">
        <v>44</v>
      </c>
      <c r="S18" s="13"/>
      <c r="T18" s="44"/>
      <c r="U18" s="10">
        <v>722373469.19999993</v>
      </c>
      <c r="V18" s="10">
        <v>722373469.19999993</v>
      </c>
      <c r="W18" s="13"/>
      <c r="X18" s="44"/>
      <c r="Y18" s="10">
        <v>0</v>
      </c>
      <c r="Z18" s="10">
        <v>0</v>
      </c>
      <c r="AA18" s="13"/>
      <c r="AB18" s="44"/>
      <c r="AC18" s="23">
        <v>0</v>
      </c>
      <c r="AD18" s="23">
        <v>0</v>
      </c>
      <c r="AE18" s="13"/>
      <c r="AF18" s="44"/>
      <c r="AG18" s="23">
        <v>0</v>
      </c>
      <c r="AH18" s="23">
        <v>0</v>
      </c>
      <c r="AI18" s="13"/>
      <c r="AJ18" s="44"/>
      <c r="AK18" s="23">
        <v>0</v>
      </c>
      <c r="AL18" s="23">
        <v>0</v>
      </c>
      <c r="AM18" s="10"/>
      <c r="AN18" s="23"/>
      <c r="AO18" s="23"/>
      <c r="AP18" s="23"/>
      <c r="AQ18" s="10"/>
      <c r="AR18" s="23"/>
      <c r="AS18" s="23"/>
      <c r="AT18" s="23"/>
      <c r="AU18" s="10"/>
      <c r="AV18" s="23"/>
      <c r="AW18" s="23"/>
      <c r="AX18" s="23"/>
      <c r="AY18" s="10"/>
      <c r="AZ18" s="23"/>
      <c r="BA18" s="23"/>
      <c r="BB18" s="23"/>
      <c r="BC18" s="10"/>
      <c r="BD18" s="23"/>
      <c r="BE18" s="23"/>
      <c r="BF18" s="23"/>
      <c r="BG18" s="10"/>
      <c r="BH18" s="23"/>
      <c r="BI18" s="23"/>
      <c r="BJ18" s="23"/>
      <c r="BK18" s="10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33">
        <f t="shared" si="0"/>
        <v>722373469.19999993</v>
      </c>
      <c r="CJ18" s="10">
        <f t="shared" si="1"/>
        <v>722373469.19999993</v>
      </c>
      <c r="CK18" s="10"/>
      <c r="CL18" s="5" t="s">
        <v>42</v>
      </c>
    </row>
    <row r="19" spans="1:90" ht="63" x14ac:dyDescent="0.35">
      <c r="A19" s="1" t="s">
        <v>500</v>
      </c>
      <c r="B19" s="1" t="s">
        <v>25</v>
      </c>
      <c r="C19" s="2" t="s">
        <v>43</v>
      </c>
      <c r="D19" s="2" t="s">
        <v>43</v>
      </c>
      <c r="E19" s="2" t="s">
        <v>501</v>
      </c>
      <c r="F19" s="5" t="s">
        <v>674</v>
      </c>
      <c r="G19" s="3" t="s">
        <v>205</v>
      </c>
      <c r="H19" s="3">
        <v>0</v>
      </c>
      <c r="I19" s="37" t="s">
        <v>456</v>
      </c>
      <c r="J19" s="3" t="s">
        <v>392</v>
      </c>
      <c r="K19" s="3"/>
      <c r="L19" s="41">
        <v>45627</v>
      </c>
      <c r="M19" s="37"/>
      <c r="N19" s="41"/>
      <c r="O19" s="5">
        <v>0</v>
      </c>
      <c r="P19" s="5">
        <v>100</v>
      </c>
      <c r="Q19" s="5">
        <v>0</v>
      </c>
      <c r="R19" s="5" t="s">
        <v>44</v>
      </c>
      <c r="S19" s="13"/>
      <c r="T19" s="44"/>
      <c r="U19" s="10">
        <v>11972500</v>
      </c>
      <c r="V19" s="10">
        <v>11972500</v>
      </c>
      <c r="W19" s="13"/>
      <c r="X19" s="44"/>
      <c r="Y19" s="10">
        <v>65848750</v>
      </c>
      <c r="Z19" s="10">
        <v>65848750</v>
      </c>
      <c r="AA19" s="13"/>
      <c r="AB19" s="44"/>
      <c r="AC19" s="23">
        <v>65848750</v>
      </c>
      <c r="AD19" s="23">
        <v>65848750</v>
      </c>
      <c r="AE19" s="13"/>
      <c r="AF19" s="44"/>
      <c r="AG19" s="23">
        <v>0</v>
      </c>
      <c r="AH19" s="23">
        <v>0</v>
      </c>
      <c r="AI19" s="13"/>
      <c r="AJ19" s="44"/>
      <c r="AK19" s="23">
        <v>0</v>
      </c>
      <c r="AL19" s="23">
        <v>0</v>
      </c>
      <c r="AM19" s="10"/>
      <c r="AN19" s="23"/>
      <c r="AO19" s="23"/>
      <c r="AP19" s="23"/>
      <c r="AQ19" s="10"/>
      <c r="AR19" s="23"/>
      <c r="AS19" s="23"/>
      <c r="AT19" s="23"/>
      <c r="AU19" s="10"/>
      <c r="AV19" s="23"/>
      <c r="AW19" s="23"/>
      <c r="AX19" s="23"/>
      <c r="AY19" s="10"/>
      <c r="AZ19" s="23"/>
      <c r="BA19" s="23"/>
      <c r="BB19" s="23"/>
      <c r="BC19" s="10"/>
      <c r="BD19" s="23"/>
      <c r="BE19" s="23"/>
      <c r="BF19" s="23"/>
      <c r="BG19" s="10"/>
      <c r="BH19" s="23"/>
      <c r="BI19" s="23"/>
      <c r="BJ19" s="23"/>
      <c r="BK19" s="10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33">
        <f t="shared" si="0"/>
        <v>143670000</v>
      </c>
      <c r="CJ19" s="10">
        <f t="shared" si="1"/>
        <v>143670000</v>
      </c>
      <c r="CK19" s="10"/>
      <c r="CL19" s="5" t="s">
        <v>42</v>
      </c>
    </row>
    <row r="20" spans="1:90" ht="63.5" thickBot="1" x14ac:dyDescent="0.4">
      <c r="A20" s="45" t="s">
        <v>549</v>
      </c>
      <c r="B20" s="45" t="s">
        <v>25</v>
      </c>
      <c r="C20" s="46" t="s">
        <v>43</v>
      </c>
      <c r="D20" s="46" t="s">
        <v>43</v>
      </c>
      <c r="E20" s="46" t="s">
        <v>537</v>
      </c>
      <c r="F20" s="47" t="s">
        <v>674</v>
      </c>
      <c r="G20" s="16" t="s">
        <v>205</v>
      </c>
      <c r="H20" s="16">
        <v>0</v>
      </c>
      <c r="I20" s="50" t="s">
        <v>482</v>
      </c>
      <c r="J20" s="16" t="s">
        <v>392</v>
      </c>
      <c r="K20" s="16"/>
      <c r="L20" s="35">
        <v>45627</v>
      </c>
      <c r="M20" s="50"/>
      <c r="N20" s="35"/>
      <c r="O20" s="47">
        <v>0</v>
      </c>
      <c r="P20" s="47">
        <v>100</v>
      </c>
      <c r="Q20" s="47">
        <v>0</v>
      </c>
      <c r="R20" s="47" t="s">
        <v>44</v>
      </c>
      <c r="S20" s="51"/>
      <c r="T20" s="43"/>
      <c r="U20" s="48">
        <v>70321120</v>
      </c>
      <c r="V20" s="48">
        <v>70321120</v>
      </c>
      <c r="W20" s="51"/>
      <c r="X20" s="43"/>
      <c r="Y20" s="48">
        <v>78368725</v>
      </c>
      <c r="Z20" s="48">
        <v>78368725</v>
      </c>
      <c r="AA20" s="51"/>
      <c r="AB20" s="43"/>
      <c r="AC20" s="10">
        <v>327443385</v>
      </c>
      <c r="AD20" s="10">
        <v>327443385</v>
      </c>
      <c r="AE20" s="51"/>
      <c r="AF20" s="43"/>
      <c r="AG20" s="10">
        <v>0</v>
      </c>
      <c r="AH20" s="10">
        <v>0</v>
      </c>
      <c r="AI20" s="13"/>
      <c r="AJ20" s="44"/>
      <c r="AK20" s="10">
        <v>0</v>
      </c>
      <c r="AL20" s="10">
        <v>0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33">
        <f t="shared" si="0"/>
        <v>476133230</v>
      </c>
      <c r="CJ20" s="10">
        <f t="shared" si="1"/>
        <v>476133230</v>
      </c>
      <c r="CK20" s="10"/>
      <c r="CL20" s="5" t="s">
        <v>42</v>
      </c>
    </row>
    <row r="21" spans="1:90" ht="15" thickBot="1" x14ac:dyDescent="0.4">
      <c r="A21" s="6" t="s">
        <v>21</v>
      </c>
      <c r="B21" s="52"/>
      <c r="C21" s="53"/>
      <c r="D21" s="53"/>
      <c r="E21" s="53"/>
      <c r="F21" s="54"/>
      <c r="G21" s="55"/>
      <c r="H21" s="55"/>
      <c r="I21" s="54"/>
      <c r="J21" s="55"/>
      <c r="K21" s="55"/>
      <c r="L21" s="55"/>
      <c r="M21" s="55"/>
      <c r="N21" s="52"/>
      <c r="O21" s="54"/>
      <c r="P21" s="54"/>
      <c r="Q21" s="54"/>
      <c r="R21" s="54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57"/>
      <c r="AE21" s="56"/>
      <c r="AF21" s="56"/>
      <c r="AG21" s="57"/>
      <c r="AH21" s="57"/>
      <c r="AI21" s="57"/>
      <c r="AJ21" s="57"/>
      <c r="AK21" s="58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60">
        <f>SUM(CI12:CI20)</f>
        <v>11566827635.332001</v>
      </c>
      <c r="CJ21" s="60">
        <f>SUM(CJ12:CJ20)</f>
        <v>11566827635.332001</v>
      </c>
      <c r="CK21" s="61"/>
      <c r="CL21" s="62"/>
    </row>
    <row r="22" spans="1:90" s="8" customFormat="1" ht="15" customHeight="1" thickBot="1" x14ac:dyDescent="0.4">
      <c r="A22" s="6" t="s">
        <v>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30"/>
      <c r="CJ22" s="30"/>
      <c r="CK22" s="11"/>
      <c r="CL22" s="9"/>
    </row>
    <row r="23" spans="1:90" ht="31.5" x14ac:dyDescent="0.35">
      <c r="A23" s="18" t="s">
        <v>112</v>
      </c>
      <c r="B23" s="18" t="s">
        <v>116</v>
      </c>
      <c r="C23" s="19" t="s">
        <v>117</v>
      </c>
      <c r="D23" s="19" t="s">
        <v>117</v>
      </c>
      <c r="E23" s="19" t="s">
        <v>146</v>
      </c>
      <c r="F23" s="20" t="s">
        <v>674</v>
      </c>
      <c r="G23" s="20" t="s">
        <v>26</v>
      </c>
      <c r="H23" s="20">
        <v>0</v>
      </c>
      <c r="I23" s="20" t="s">
        <v>27</v>
      </c>
      <c r="J23" s="20" t="s">
        <v>190</v>
      </c>
      <c r="K23" s="20"/>
      <c r="L23" s="20"/>
      <c r="M23" s="20" t="s">
        <v>27</v>
      </c>
      <c r="N23" s="20" t="s">
        <v>199</v>
      </c>
      <c r="O23" s="20">
        <v>0</v>
      </c>
      <c r="P23" s="20">
        <v>100</v>
      </c>
      <c r="Q23" s="20">
        <v>0</v>
      </c>
      <c r="R23" s="20" t="s">
        <v>102</v>
      </c>
      <c r="S23" s="20"/>
      <c r="T23" s="49"/>
      <c r="U23" s="23">
        <v>71450730</v>
      </c>
      <c r="V23" s="23">
        <v>71450730</v>
      </c>
      <c r="W23" s="20"/>
      <c r="X23" s="49"/>
      <c r="Y23" s="23">
        <v>78595630</v>
      </c>
      <c r="Z23" s="23">
        <v>78595630</v>
      </c>
      <c r="AA23" s="20"/>
      <c r="AB23" s="49"/>
      <c r="AC23" s="23">
        <v>86455452.5</v>
      </c>
      <c r="AD23" s="23">
        <v>86455452.5</v>
      </c>
      <c r="AE23" s="23"/>
      <c r="AF23" s="49"/>
      <c r="AG23" s="23">
        <v>0</v>
      </c>
      <c r="AH23" s="23">
        <v>0</v>
      </c>
      <c r="AI23" s="20"/>
      <c r="AJ23" s="49"/>
      <c r="AK23" s="23">
        <v>0</v>
      </c>
      <c r="AL23" s="23">
        <v>0</v>
      </c>
      <c r="AM23" s="23"/>
      <c r="AN23" s="49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>
        <f t="shared" ref="CI23:CI54" si="2">U23+Y23+AC23+AG23+AK23</f>
        <v>236501812.5</v>
      </c>
      <c r="CJ23" s="23">
        <f t="shared" ref="CJ23:CJ54" si="3">V23+Z23+AD23+AH23+AL23</f>
        <v>236501812.5</v>
      </c>
      <c r="CK23" s="20"/>
      <c r="CL23" s="20" t="s">
        <v>42</v>
      </c>
    </row>
    <row r="24" spans="1:90" ht="31.5" x14ac:dyDescent="0.35">
      <c r="A24" s="1" t="s">
        <v>118</v>
      </c>
      <c r="B24" s="1" t="s">
        <v>116</v>
      </c>
      <c r="C24" s="2" t="s">
        <v>117</v>
      </c>
      <c r="D24" s="2" t="s">
        <v>117</v>
      </c>
      <c r="E24" s="2" t="s">
        <v>147</v>
      </c>
      <c r="F24" s="5" t="s">
        <v>674</v>
      </c>
      <c r="G24" s="3" t="s">
        <v>26</v>
      </c>
      <c r="H24" s="3">
        <v>0</v>
      </c>
      <c r="I24" s="5" t="s">
        <v>27</v>
      </c>
      <c r="J24" s="3" t="s">
        <v>191</v>
      </c>
      <c r="K24" s="3"/>
      <c r="L24" s="3"/>
      <c r="M24" s="3" t="s">
        <v>27</v>
      </c>
      <c r="N24" s="5" t="s">
        <v>199</v>
      </c>
      <c r="O24" s="5">
        <v>0</v>
      </c>
      <c r="P24" s="5">
        <v>100</v>
      </c>
      <c r="Q24" s="5">
        <v>0</v>
      </c>
      <c r="R24" s="5" t="s">
        <v>102</v>
      </c>
      <c r="S24" s="5"/>
      <c r="T24" s="44"/>
      <c r="U24" s="10">
        <v>18289920</v>
      </c>
      <c r="V24" s="10">
        <v>18289920</v>
      </c>
      <c r="W24" s="5"/>
      <c r="X24" s="44"/>
      <c r="Y24" s="10">
        <v>20118912</v>
      </c>
      <c r="Z24" s="10">
        <v>20118912</v>
      </c>
      <c r="AA24" s="5"/>
      <c r="AB24" s="44"/>
      <c r="AC24" s="10">
        <v>22130630</v>
      </c>
      <c r="AD24" s="10">
        <v>22130630</v>
      </c>
      <c r="AE24" s="10"/>
      <c r="AF24" s="44"/>
      <c r="AG24" s="10">
        <v>0</v>
      </c>
      <c r="AH24" s="10">
        <v>0</v>
      </c>
      <c r="AI24" s="5"/>
      <c r="AJ24" s="44"/>
      <c r="AK24" s="10">
        <v>0</v>
      </c>
      <c r="AL24" s="10">
        <v>0</v>
      </c>
      <c r="AM24" s="10"/>
      <c r="AN24" s="44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>
        <f t="shared" si="2"/>
        <v>60539462</v>
      </c>
      <c r="CJ24" s="10">
        <f t="shared" si="3"/>
        <v>60539462</v>
      </c>
      <c r="CK24" s="10"/>
      <c r="CL24" s="20" t="s">
        <v>42</v>
      </c>
    </row>
    <row r="25" spans="1:90" ht="42" x14ac:dyDescent="0.35">
      <c r="A25" s="1" t="s">
        <v>693</v>
      </c>
      <c r="B25" s="1" t="s">
        <v>76</v>
      </c>
      <c r="C25" s="2" t="s">
        <v>77</v>
      </c>
      <c r="D25" s="2" t="s">
        <v>77</v>
      </c>
      <c r="E25" s="2" t="s">
        <v>148</v>
      </c>
      <c r="F25" s="5" t="s">
        <v>674</v>
      </c>
      <c r="G25" s="3" t="s">
        <v>26</v>
      </c>
      <c r="H25" s="3">
        <v>0</v>
      </c>
      <c r="I25" s="5" t="s">
        <v>27</v>
      </c>
      <c r="J25" s="3" t="s">
        <v>115</v>
      </c>
      <c r="K25" s="3"/>
      <c r="L25" s="16"/>
      <c r="M25" s="16" t="s">
        <v>27</v>
      </c>
      <c r="N25" s="5" t="s">
        <v>200</v>
      </c>
      <c r="O25" s="5">
        <v>0</v>
      </c>
      <c r="P25" s="5">
        <v>100</v>
      </c>
      <c r="Q25" s="5">
        <v>0</v>
      </c>
      <c r="R25" s="5" t="s">
        <v>102</v>
      </c>
      <c r="S25" s="5"/>
      <c r="T25" s="44"/>
      <c r="U25" s="10">
        <v>728207765.39999998</v>
      </c>
      <c r="V25" s="10">
        <v>728207765.39999998</v>
      </c>
      <c r="W25" s="5"/>
      <c r="X25" s="44"/>
      <c r="Y25" s="10">
        <v>728207765.39999998</v>
      </c>
      <c r="Z25" s="10">
        <v>728207765.39999998</v>
      </c>
      <c r="AA25" s="5"/>
      <c r="AB25" s="44"/>
      <c r="AC25" s="10">
        <v>364103882.70000005</v>
      </c>
      <c r="AD25" s="10">
        <v>364103882.70000005</v>
      </c>
      <c r="AE25" s="10"/>
      <c r="AF25" s="44"/>
      <c r="AG25" s="10">
        <v>364103882.70000005</v>
      </c>
      <c r="AH25" s="10">
        <v>364103882.70000005</v>
      </c>
      <c r="AI25" s="5"/>
      <c r="AJ25" s="44"/>
      <c r="AK25" s="10">
        <v>0</v>
      </c>
      <c r="AL25" s="10">
        <v>0</v>
      </c>
      <c r="AM25" s="10"/>
      <c r="AN25" s="44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>
        <f t="shared" si="2"/>
        <v>2184623296.1999998</v>
      </c>
      <c r="CJ25" s="10">
        <f t="shared" si="3"/>
        <v>2184623296.1999998</v>
      </c>
      <c r="CK25" s="10"/>
      <c r="CL25" s="20" t="s">
        <v>42</v>
      </c>
    </row>
    <row r="26" spans="1:90" ht="31.5" x14ac:dyDescent="0.35">
      <c r="A26" s="1" t="s">
        <v>442</v>
      </c>
      <c r="B26" s="1" t="s">
        <v>51</v>
      </c>
      <c r="C26" s="2" t="s">
        <v>52</v>
      </c>
      <c r="D26" s="2" t="s">
        <v>53</v>
      </c>
      <c r="E26" s="2" t="s">
        <v>149</v>
      </c>
      <c r="F26" s="5" t="s">
        <v>674</v>
      </c>
      <c r="G26" s="3" t="s">
        <v>26</v>
      </c>
      <c r="H26" s="3">
        <v>0</v>
      </c>
      <c r="I26" s="5" t="s">
        <v>27</v>
      </c>
      <c r="J26" s="3" t="s">
        <v>192</v>
      </c>
      <c r="K26" s="3"/>
      <c r="L26" s="16"/>
      <c r="M26" s="16" t="s">
        <v>27</v>
      </c>
      <c r="N26" s="5" t="s">
        <v>201</v>
      </c>
      <c r="O26" s="5">
        <v>0</v>
      </c>
      <c r="P26" s="5">
        <v>100</v>
      </c>
      <c r="Q26" s="5">
        <v>0</v>
      </c>
      <c r="R26" s="5" t="s">
        <v>102</v>
      </c>
      <c r="S26" s="5"/>
      <c r="T26" s="44"/>
      <c r="U26" s="10">
        <v>2412300</v>
      </c>
      <c r="V26" s="10">
        <v>2412300</v>
      </c>
      <c r="W26" s="5"/>
      <c r="X26" s="44"/>
      <c r="Y26" s="10">
        <v>1206150</v>
      </c>
      <c r="Z26" s="10">
        <v>1206150</v>
      </c>
      <c r="AA26" s="5"/>
      <c r="AB26" s="44"/>
      <c r="AC26" s="10">
        <v>0</v>
      </c>
      <c r="AD26" s="10">
        <v>0</v>
      </c>
      <c r="AE26" s="10"/>
      <c r="AF26" s="44"/>
      <c r="AG26" s="10">
        <v>0</v>
      </c>
      <c r="AH26" s="10">
        <v>0</v>
      </c>
      <c r="AI26" s="5"/>
      <c r="AJ26" s="44"/>
      <c r="AK26" s="10">
        <v>0</v>
      </c>
      <c r="AL26" s="10">
        <v>0</v>
      </c>
      <c r="AM26" s="10"/>
      <c r="AN26" s="44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>
        <f t="shared" si="2"/>
        <v>3618450</v>
      </c>
      <c r="CJ26" s="10">
        <f t="shared" si="3"/>
        <v>3618450</v>
      </c>
      <c r="CK26" s="10"/>
      <c r="CL26" s="20" t="s">
        <v>42</v>
      </c>
    </row>
    <row r="27" spans="1:90" ht="31.5" x14ac:dyDescent="0.35">
      <c r="A27" s="1" t="s">
        <v>698</v>
      </c>
      <c r="B27" s="1" t="s">
        <v>64</v>
      </c>
      <c r="C27" s="2" t="s">
        <v>65</v>
      </c>
      <c r="D27" s="2" t="s">
        <v>65</v>
      </c>
      <c r="E27" s="2" t="s">
        <v>150</v>
      </c>
      <c r="F27" s="5" t="s">
        <v>674</v>
      </c>
      <c r="G27" s="3" t="s">
        <v>26</v>
      </c>
      <c r="H27" s="3">
        <v>0</v>
      </c>
      <c r="I27" s="5" t="s">
        <v>27</v>
      </c>
      <c r="J27" s="3" t="s">
        <v>92</v>
      </c>
      <c r="K27" s="3"/>
      <c r="L27" s="16"/>
      <c r="M27" s="16" t="s">
        <v>27</v>
      </c>
      <c r="N27" s="5" t="s">
        <v>199</v>
      </c>
      <c r="O27" s="5">
        <v>0</v>
      </c>
      <c r="P27" s="5">
        <v>100</v>
      </c>
      <c r="Q27" s="5">
        <v>0</v>
      </c>
      <c r="R27" s="5" t="s">
        <v>102</v>
      </c>
      <c r="S27" s="5"/>
      <c r="T27" s="44"/>
      <c r="U27" s="10">
        <v>248115406.50999999</v>
      </c>
      <c r="V27" s="10">
        <v>248115406.50999999</v>
      </c>
      <c r="W27" s="5"/>
      <c r="X27" s="44"/>
      <c r="Y27" s="10">
        <v>353708793.01999998</v>
      </c>
      <c r="Z27" s="10">
        <v>353708793.01999998</v>
      </c>
      <c r="AA27" s="5"/>
      <c r="AB27" s="44"/>
      <c r="AC27" s="10">
        <v>176854400</v>
      </c>
      <c r="AD27" s="10">
        <v>176854400</v>
      </c>
      <c r="AE27" s="10"/>
      <c r="AF27" s="44"/>
      <c r="AG27" s="10">
        <v>0</v>
      </c>
      <c r="AH27" s="10">
        <v>0</v>
      </c>
      <c r="AI27" s="5"/>
      <c r="AJ27" s="44"/>
      <c r="AK27" s="10">
        <v>0</v>
      </c>
      <c r="AL27" s="10">
        <v>0</v>
      </c>
      <c r="AM27" s="10"/>
      <c r="AN27" s="4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>
        <f t="shared" si="2"/>
        <v>778678599.52999997</v>
      </c>
      <c r="CJ27" s="10">
        <f t="shared" si="3"/>
        <v>778678599.52999997</v>
      </c>
      <c r="CK27" s="10"/>
      <c r="CL27" s="20" t="s">
        <v>42</v>
      </c>
    </row>
    <row r="28" spans="1:90" ht="31.5" x14ac:dyDescent="0.35">
      <c r="A28" s="1" t="s">
        <v>47</v>
      </c>
      <c r="B28" s="1" t="s">
        <v>58</v>
      </c>
      <c r="C28" s="2" t="s">
        <v>59</v>
      </c>
      <c r="D28" s="2" t="s">
        <v>59</v>
      </c>
      <c r="E28" s="2" t="s">
        <v>151</v>
      </c>
      <c r="F28" s="5" t="s">
        <v>674</v>
      </c>
      <c r="G28" s="5" t="s">
        <v>26</v>
      </c>
      <c r="H28" s="3">
        <v>100</v>
      </c>
      <c r="I28" s="5" t="s">
        <v>27</v>
      </c>
      <c r="J28" s="3" t="s">
        <v>33</v>
      </c>
      <c r="K28" s="3"/>
      <c r="L28" s="16"/>
      <c r="M28" s="16" t="s">
        <v>27</v>
      </c>
      <c r="N28" s="5" t="s">
        <v>109</v>
      </c>
      <c r="O28" s="5">
        <v>0</v>
      </c>
      <c r="P28" s="5">
        <v>100</v>
      </c>
      <c r="Q28" s="5">
        <v>0</v>
      </c>
      <c r="R28" s="5" t="s">
        <v>102</v>
      </c>
      <c r="S28" s="5"/>
      <c r="T28" s="44"/>
      <c r="U28" s="10">
        <v>5331625</v>
      </c>
      <c r="V28" s="10">
        <v>5971420.0000000009</v>
      </c>
      <c r="W28" s="5"/>
      <c r="X28" s="44"/>
      <c r="Y28" s="10">
        <v>5331625</v>
      </c>
      <c r="Z28" s="10">
        <v>5971420.0000000009</v>
      </c>
      <c r="AA28" s="5"/>
      <c r="AB28" s="44"/>
      <c r="AC28" s="10">
        <v>5331625</v>
      </c>
      <c r="AD28" s="10">
        <v>5971420.0000000009</v>
      </c>
      <c r="AE28" s="10"/>
      <c r="AF28" s="44"/>
      <c r="AG28" s="10">
        <v>5331625</v>
      </c>
      <c r="AH28" s="10">
        <v>5971420.0000000009</v>
      </c>
      <c r="AI28" s="5"/>
      <c r="AJ28" s="44"/>
      <c r="AK28" s="10">
        <v>5331625</v>
      </c>
      <c r="AL28" s="10">
        <v>5971420.0000000009</v>
      </c>
      <c r="AM28" s="10"/>
      <c r="AN28" s="44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>
        <f t="shared" si="2"/>
        <v>26658125</v>
      </c>
      <c r="CJ28" s="10">
        <f t="shared" si="3"/>
        <v>29857100.000000004</v>
      </c>
      <c r="CK28" s="10"/>
      <c r="CL28" s="20" t="s">
        <v>42</v>
      </c>
    </row>
    <row r="29" spans="1:90" ht="31.5" x14ac:dyDescent="0.35">
      <c r="A29" s="1" t="s">
        <v>119</v>
      </c>
      <c r="B29" s="1" t="s">
        <v>58</v>
      </c>
      <c r="C29" s="2" t="s">
        <v>59</v>
      </c>
      <c r="D29" s="2" t="s">
        <v>59</v>
      </c>
      <c r="E29" s="2" t="s">
        <v>151</v>
      </c>
      <c r="F29" s="5" t="s">
        <v>674</v>
      </c>
      <c r="G29" s="5" t="s">
        <v>26</v>
      </c>
      <c r="H29" s="3">
        <v>100</v>
      </c>
      <c r="I29" s="5" t="s">
        <v>27</v>
      </c>
      <c r="J29" s="3" t="s">
        <v>33</v>
      </c>
      <c r="K29" s="3"/>
      <c r="L29" s="16"/>
      <c r="M29" s="16" t="s">
        <v>27</v>
      </c>
      <c r="N29" s="5" t="s">
        <v>201</v>
      </c>
      <c r="O29" s="5">
        <v>0</v>
      </c>
      <c r="P29" s="5">
        <v>100</v>
      </c>
      <c r="Q29" s="5">
        <v>0</v>
      </c>
      <c r="R29" s="5" t="s">
        <v>102</v>
      </c>
      <c r="S29" s="5"/>
      <c r="T29" s="44"/>
      <c r="U29" s="10">
        <v>10663250</v>
      </c>
      <c r="V29" s="10">
        <v>11942840.000000002</v>
      </c>
      <c r="W29" s="5"/>
      <c r="X29" s="44"/>
      <c r="Y29" s="10">
        <v>5331625</v>
      </c>
      <c r="Z29" s="10">
        <v>5971420.0000000009</v>
      </c>
      <c r="AA29" s="5"/>
      <c r="AB29" s="44"/>
      <c r="AC29" s="10">
        <v>0</v>
      </c>
      <c r="AD29" s="10">
        <v>0</v>
      </c>
      <c r="AE29" s="10"/>
      <c r="AF29" s="44"/>
      <c r="AG29" s="10">
        <v>0</v>
      </c>
      <c r="AH29" s="10">
        <v>0</v>
      </c>
      <c r="AI29" s="5"/>
      <c r="AJ29" s="44"/>
      <c r="AK29" s="10">
        <v>0</v>
      </c>
      <c r="AL29" s="10">
        <v>0</v>
      </c>
      <c r="AM29" s="10"/>
      <c r="AN29" s="44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>
        <f t="shared" si="2"/>
        <v>15994875</v>
      </c>
      <c r="CJ29" s="10">
        <f t="shared" si="3"/>
        <v>17914260.000000004</v>
      </c>
      <c r="CK29" s="10"/>
      <c r="CL29" s="20" t="s">
        <v>42</v>
      </c>
    </row>
    <row r="30" spans="1:90" ht="52.5" x14ac:dyDescent="0.35">
      <c r="A30" s="1" t="s">
        <v>50</v>
      </c>
      <c r="B30" s="1" t="s">
        <v>120</v>
      </c>
      <c r="C30" s="2" t="s">
        <v>121</v>
      </c>
      <c r="D30" s="2" t="s">
        <v>122</v>
      </c>
      <c r="E30" s="2" t="s">
        <v>152</v>
      </c>
      <c r="F30" s="5" t="s">
        <v>674</v>
      </c>
      <c r="G30" s="5" t="s">
        <v>26</v>
      </c>
      <c r="H30" s="3">
        <v>0</v>
      </c>
      <c r="I30" s="5" t="s">
        <v>27</v>
      </c>
      <c r="J30" s="3" t="s">
        <v>193</v>
      </c>
      <c r="K30" s="3"/>
      <c r="L30" s="16"/>
      <c r="M30" s="16" t="s">
        <v>27</v>
      </c>
      <c r="N30" s="5" t="s">
        <v>201</v>
      </c>
      <c r="O30" s="5">
        <v>0</v>
      </c>
      <c r="P30" s="5">
        <v>100</v>
      </c>
      <c r="Q30" s="5">
        <v>0</v>
      </c>
      <c r="R30" s="5" t="s">
        <v>102</v>
      </c>
      <c r="S30" s="5"/>
      <c r="T30" s="44"/>
      <c r="U30" s="10">
        <v>3930904</v>
      </c>
      <c r="V30" s="10">
        <v>3930904</v>
      </c>
      <c r="W30" s="5"/>
      <c r="X30" s="44"/>
      <c r="Y30" s="10">
        <v>3758904</v>
      </c>
      <c r="Z30" s="10">
        <v>3758904</v>
      </c>
      <c r="AA30" s="5"/>
      <c r="AB30" s="44"/>
      <c r="AC30" s="10">
        <v>0</v>
      </c>
      <c r="AD30" s="10">
        <v>0</v>
      </c>
      <c r="AE30" s="10"/>
      <c r="AF30" s="44"/>
      <c r="AG30" s="10">
        <v>0</v>
      </c>
      <c r="AH30" s="10">
        <v>0</v>
      </c>
      <c r="AI30" s="5"/>
      <c r="AJ30" s="44"/>
      <c r="AK30" s="10">
        <v>0</v>
      </c>
      <c r="AL30" s="10">
        <v>0</v>
      </c>
      <c r="AM30" s="10"/>
      <c r="AN30" s="4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>
        <f t="shared" si="2"/>
        <v>7689808</v>
      </c>
      <c r="CJ30" s="10">
        <f t="shared" si="3"/>
        <v>7689808</v>
      </c>
      <c r="CK30" s="10"/>
      <c r="CL30" s="20" t="s">
        <v>42</v>
      </c>
    </row>
    <row r="31" spans="1:90" ht="42" x14ac:dyDescent="0.35">
      <c r="A31" s="1" t="s">
        <v>54</v>
      </c>
      <c r="B31" s="1" t="s">
        <v>76</v>
      </c>
      <c r="C31" s="2" t="s">
        <v>77</v>
      </c>
      <c r="D31" s="2" t="s">
        <v>77</v>
      </c>
      <c r="E31" s="2" t="s">
        <v>153</v>
      </c>
      <c r="F31" s="5" t="s">
        <v>674</v>
      </c>
      <c r="G31" s="5" t="s">
        <v>26</v>
      </c>
      <c r="H31" s="3">
        <v>0</v>
      </c>
      <c r="I31" s="5" t="s">
        <v>27</v>
      </c>
      <c r="J31" s="3" t="s">
        <v>194</v>
      </c>
      <c r="K31" s="3"/>
      <c r="L31" s="16"/>
      <c r="M31" s="16" t="s">
        <v>27</v>
      </c>
      <c r="N31" s="5" t="s">
        <v>201</v>
      </c>
      <c r="O31" s="5">
        <v>0</v>
      </c>
      <c r="P31" s="5">
        <v>100</v>
      </c>
      <c r="Q31" s="5">
        <v>0</v>
      </c>
      <c r="R31" s="5" t="s">
        <v>102</v>
      </c>
      <c r="S31" s="5"/>
      <c r="T31" s="44"/>
      <c r="U31" s="10">
        <v>4422261577.1674957</v>
      </c>
      <c r="V31" s="10">
        <v>4422261577.1674957</v>
      </c>
      <c r="W31" s="5"/>
      <c r="X31" s="44"/>
      <c r="Y31" s="10">
        <v>4422261577.1674957</v>
      </c>
      <c r="Z31" s="10">
        <v>4422261577.1674957</v>
      </c>
      <c r="AA31" s="5"/>
      <c r="AB31" s="44"/>
      <c r="AC31" s="10">
        <v>0</v>
      </c>
      <c r="AD31" s="10">
        <v>0</v>
      </c>
      <c r="AE31" s="10"/>
      <c r="AF31" s="44"/>
      <c r="AG31" s="10">
        <v>0</v>
      </c>
      <c r="AH31" s="10">
        <v>0</v>
      </c>
      <c r="AI31" s="5"/>
      <c r="AJ31" s="44"/>
      <c r="AK31" s="10">
        <v>0</v>
      </c>
      <c r="AL31" s="10">
        <v>0</v>
      </c>
      <c r="AM31" s="10"/>
      <c r="AN31" s="44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>
        <f t="shared" si="2"/>
        <v>8844523154.3349915</v>
      </c>
      <c r="CJ31" s="10">
        <f t="shared" si="3"/>
        <v>8844523154.3349915</v>
      </c>
      <c r="CK31" s="10"/>
      <c r="CL31" s="20" t="s">
        <v>42</v>
      </c>
    </row>
    <row r="32" spans="1:90" ht="31.5" x14ac:dyDescent="0.35">
      <c r="A32" s="1" t="s">
        <v>57</v>
      </c>
      <c r="B32" s="1" t="s">
        <v>116</v>
      </c>
      <c r="C32" s="2" t="s">
        <v>117</v>
      </c>
      <c r="D32" s="2" t="s">
        <v>117</v>
      </c>
      <c r="E32" s="2" t="s">
        <v>154</v>
      </c>
      <c r="F32" s="5" t="s">
        <v>674</v>
      </c>
      <c r="G32" s="5" t="s">
        <v>26</v>
      </c>
      <c r="H32" s="3">
        <v>0</v>
      </c>
      <c r="I32" s="5" t="s">
        <v>27</v>
      </c>
      <c r="J32" s="3" t="s">
        <v>99</v>
      </c>
      <c r="K32" s="3"/>
      <c r="L32" s="16"/>
      <c r="M32" s="16" t="s">
        <v>27</v>
      </c>
      <c r="N32" s="5" t="s">
        <v>199</v>
      </c>
      <c r="O32" s="5">
        <v>0</v>
      </c>
      <c r="P32" s="5">
        <v>100</v>
      </c>
      <c r="Q32" s="5">
        <v>0</v>
      </c>
      <c r="R32" s="5" t="s">
        <v>102</v>
      </c>
      <c r="S32" s="5"/>
      <c r="T32" s="44"/>
      <c r="U32" s="10">
        <v>36049161.5</v>
      </c>
      <c r="V32" s="10">
        <v>36049161.5</v>
      </c>
      <c r="W32" s="5"/>
      <c r="X32" s="44"/>
      <c r="Y32" s="10">
        <v>39654208</v>
      </c>
      <c r="Z32" s="10">
        <v>39654208</v>
      </c>
      <c r="AA32" s="5"/>
      <c r="AB32" s="44"/>
      <c r="AC32" s="10">
        <v>43619455</v>
      </c>
      <c r="AD32" s="10">
        <v>43619455</v>
      </c>
      <c r="AE32" s="10"/>
      <c r="AF32" s="44"/>
      <c r="AG32" s="10">
        <v>0</v>
      </c>
      <c r="AH32" s="10">
        <v>0</v>
      </c>
      <c r="AI32" s="5"/>
      <c r="AJ32" s="44"/>
      <c r="AK32" s="10">
        <v>0</v>
      </c>
      <c r="AL32" s="10">
        <v>0</v>
      </c>
      <c r="AM32" s="10"/>
      <c r="AN32" s="44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>
        <f t="shared" si="2"/>
        <v>119322824.5</v>
      </c>
      <c r="CJ32" s="10">
        <f t="shared" si="3"/>
        <v>119322824.5</v>
      </c>
      <c r="CK32" s="10"/>
      <c r="CL32" s="20" t="s">
        <v>42</v>
      </c>
    </row>
    <row r="33" spans="1:90" ht="31.5" x14ac:dyDescent="0.35">
      <c r="A33" s="1" t="s">
        <v>60</v>
      </c>
      <c r="B33" s="1" t="s">
        <v>123</v>
      </c>
      <c r="C33" s="2" t="s">
        <v>124</v>
      </c>
      <c r="D33" s="2" t="s">
        <v>124</v>
      </c>
      <c r="E33" s="2" t="s">
        <v>155</v>
      </c>
      <c r="F33" s="5" t="s">
        <v>674</v>
      </c>
      <c r="G33" s="5" t="s">
        <v>26</v>
      </c>
      <c r="H33" s="3">
        <v>100</v>
      </c>
      <c r="I33" s="5" t="s">
        <v>27</v>
      </c>
      <c r="J33" s="3" t="s">
        <v>34</v>
      </c>
      <c r="K33" s="3"/>
      <c r="L33" s="16"/>
      <c r="M33" s="16" t="s">
        <v>27</v>
      </c>
      <c r="N33" s="5" t="s">
        <v>201</v>
      </c>
      <c r="O33" s="5">
        <v>0</v>
      </c>
      <c r="P33" s="5">
        <v>100</v>
      </c>
      <c r="Q33" s="5">
        <v>0</v>
      </c>
      <c r="R33" s="5" t="s">
        <v>102</v>
      </c>
      <c r="S33" s="5"/>
      <c r="T33" s="44"/>
      <c r="U33" s="10">
        <v>1149278</v>
      </c>
      <c r="V33" s="10">
        <v>1287191.3600000001</v>
      </c>
      <c r="W33" s="5"/>
      <c r="X33" s="44"/>
      <c r="Y33" s="10">
        <v>1149278</v>
      </c>
      <c r="Z33" s="10">
        <v>1287191.3600000001</v>
      </c>
      <c r="AA33" s="5"/>
      <c r="AB33" s="44"/>
      <c r="AC33" s="10">
        <v>0</v>
      </c>
      <c r="AD33" s="10">
        <v>0</v>
      </c>
      <c r="AE33" s="10"/>
      <c r="AF33" s="44"/>
      <c r="AG33" s="10">
        <v>0</v>
      </c>
      <c r="AH33" s="10">
        <v>0</v>
      </c>
      <c r="AI33" s="5"/>
      <c r="AJ33" s="44"/>
      <c r="AK33" s="10">
        <v>0</v>
      </c>
      <c r="AL33" s="10">
        <v>0</v>
      </c>
      <c r="AM33" s="10"/>
      <c r="AN33" s="44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>
        <f t="shared" si="2"/>
        <v>2298556</v>
      </c>
      <c r="CJ33" s="10">
        <f t="shared" si="3"/>
        <v>2574382.7200000002</v>
      </c>
      <c r="CK33" s="10"/>
      <c r="CL33" s="20" t="s">
        <v>42</v>
      </c>
    </row>
    <row r="34" spans="1:90" ht="31.5" x14ac:dyDescent="0.35">
      <c r="A34" s="1" t="s">
        <v>234</v>
      </c>
      <c r="B34" s="1" t="s">
        <v>123</v>
      </c>
      <c r="C34" s="2" t="s">
        <v>124</v>
      </c>
      <c r="D34" s="2" t="s">
        <v>124</v>
      </c>
      <c r="E34" s="2" t="s">
        <v>155</v>
      </c>
      <c r="F34" s="5" t="s">
        <v>674</v>
      </c>
      <c r="G34" s="5" t="s">
        <v>205</v>
      </c>
      <c r="H34" s="3">
        <v>100</v>
      </c>
      <c r="I34" s="32">
        <v>44652</v>
      </c>
      <c r="J34" s="3" t="s">
        <v>34</v>
      </c>
      <c r="K34" s="3"/>
      <c r="L34" s="35">
        <v>45261</v>
      </c>
      <c r="M34" s="16"/>
      <c r="N34" s="5"/>
      <c r="O34" s="5">
        <v>0</v>
      </c>
      <c r="P34" s="5">
        <v>100</v>
      </c>
      <c r="Q34" s="5">
        <v>0</v>
      </c>
      <c r="R34" s="5" t="s">
        <v>102</v>
      </c>
      <c r="S34" s="5"/>
      <c r="T34" s="44"/>
      <c r="U34" s="10">
        <v>1198498</v>
      </c>
      <c r="V34" s="10">
        <v>1342317.7600000002</v>
      </c>
      <c r="W34" s="5"/>
      <c r="X34" s="44"/>
      <c r="Y34" s="10">
        <v>1198498</v>
      </c>
      <c r="Z34" s="10">
        <v>1342317.7600000002</v>
      </c>
      <c r="AA34" s="5"/>
      <c r="AB34" s="44"/>
      <c r="AC34" s="10">
        <v>0</v>
      </c>
      <c r="AD34" s="10">
        <v>0</v>
      </c>
      <c r="AE34" s="10"/>
      <c r="AF34" s="44"/>
      <c r="AG34" s="10">
        <v>0</v>
      </c>
      <c r="AH34" s="10">
        <v>0</v>
      </c>
      <c r="AI34" s="5"/>
      <c r="AJ34" s="44"/>
      <c r="AK34" s="10">
        <v>0</v>
      </c>
      <c r="AL34" s="10">
        <v>0</v>
      </c>
      <c r="AM34" s="10"/>
      <c r="AN34" s="44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>
        <f t="shared" si="2"/>
        <v>2396996</v>
      </c>
      <c r="CJ34" s="10">
        <f t="shared" si="3"/>
        <v>2684635.5200000005</v>
      </c>
      <c r="CK34" s="10"/>
      <c r="CL34" s="20" t="s">
        <v>42</v>
      </c>
    </row>
    <row r="35" spans="1:90" ht="31.5" x14ac:dyDescent="0.35">
      <c r="A35" s="1" t="s">
        <v>61</v>
      </c>
      <c r="B35" s="1" t="s">
        <v>55</v>
      </c>
      <c r="C35" s="2" t="s">
        <v>56</v>
      </c>
      <c r="D35" s="2" t="s">
        <v>56</v>
      </c>
      <c r="E35" s="2" t="s">
        <v>156</v>
      </c>
      <c r="F35" s="5" t="s">
        <v>674</v>
      </c>
      <c r="G35" s="5" t="s">
        <v>26</v>
      </c>
      <c r="H35" s="3">
        <v>100</v>
      </c>
      <c r="I35" s="5" t="s">
        <v>27</v>
      </c>
      <c r="J35" s="3" t="s">
        <v>34</v>
      </c>
      <c r="K35" s="3"/>
      <c r="L35" s="16"/>
      <c r="M35" s="16" t="s">
        <v>27</v>
      </c>
      <c r="N35" s="5" t="s">
        <v>201</v>
      </c>
      <c r="O35" s="5">
        <v>0</v>
      </c>
      <c r="P35" s="5">
        <v>100</v>
      </c>
      <c r="Q35" s="5">
        <v>0</v>
      </c>
      <c r="R35" s="5" t="s">
        <v>102</v>
      </c>
      <c r="S35" s="5"/>
      <c r="T35" s="44"/>
      <c r="U35" s="10">
        <v>2904638</v>
      </c>
      <c r="V35" s="10">
        <v>3253194.5600000005</v>
      </c>
      <c r="W35" s="5"/>
      <c r="X35" s="44"/>
      <c r="Y35" s="10">
        <v>2904638</v>
      </c>
      <c r="Z35" s="10">
        <v>3253194.5600000005</v>
      </c>
      <c r="AA35" s="5"/>
      <c r="AB35" s="44"/>
      <c r="AC35" s="10">
        <v>0</v>
      </c>
      <c r="AD35" s="10">
        <v>0</v>
      </c>
      <c r="AE35" s="10"/>
      <c r="AF35" s="44"/>
      <c r="AG35" s="10">
        <v>0</v>
      </c>
      <c r="AH35" s="10">
        <v>0</v>
      </c>
      <c r="AI35" s="5"/>
      <c r="AJ35" s="44"/>
      <c r="AK35" s="10">
        <v>0</v>
      </c>
      <c r="AL35" s="10">
        <v>0</v>
      </c>
      <c r="AM35" s="10"/>
      <c r="AN35" s="44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>
        <f t="shared" si="2"/>
        <v>5809276</v>
      </c>
      <c r="CJ35" s="10">
        <f t="shared" si="3"/>
        <v>6506389.120000001</v>
      </c>
      <c r="CK35" s="10"/>
      <c r="CL35" s="20" t="s">
        <v>42</v>
      </c>
    </row>
    <row r="36" spans="1:90" ht="31.5" x14ac:dyDescent="0.35">
      <c r="A36" s="1" t="s">
        <v>62</v>
      </c>
      <c r="B36" s="1" t="s">
        <v>55</v>
      </c>
      <c r="C36" s="2" t="s">
        <v>56</v>
      </c>
      <c r="D36" s="2" t="s">
        <v>56</v>
      </c>
      <c r="E36" s="2" t="s">
        <v>157</v>
      </c>
      <c r="F36" s="5" t="s">
        <v>674</v>
      </c>
      <c r="G36" s="5" t="s">
        <v>26</v>
      </c>
      <c r="H36" s="3">
        <v>100</v>
      </c>
      <c r="I36" s="5" t="s">
        <v>27</v>
      </c>
      <c r="J36" s="3" t="s">
        <v>34</v>
      </c>
      <c r="K36" s="3"/>
      <c r="L36" s="16"/>
      <c r="M36" s="16" t="s">
        <v>27</v>
      </c>
      <c r="N36" s="5" t="s">
        <v>201</v>
      </c>
      <c r="O36" s="5">
        <v>0</v>
      </c>
      <c r="P36" s="5">
        <v>100</v>
      </c>
      <c r="Q36" s="5">
        <v>0</v>
      </c>
      <c r="R36" s="5" t="s">
        <v>102</v>
      </c>
      <c r="S36" s="5"/>
      <c r="T36" s="44"/>
      <c r="U36" s="10">
        <v>2949959</v>
      </c>
      <c r="V36" s="10">
        <v>3303954.0800000005</v>
      </c>
      <c r="W36" s="5"/>
      <c r="X36" s="44"/>
      <c r="Y36" s="10">
        <v>2949959</v>
      </c>
      <c r="Z36" s="10">
        <v>3303954.0800000005</v>
      </c>
      <c r="AA36" s="5"/>
      <c r="AB36" s="44"/>
      <c r="AC36" s="10">
        <v>0</v>
      </c>
      <c r="AD36" s="10">
        <v>0</v>
      </c>
      <c r="AE36" s="10"/>
      <c r="AF36" s="44"/>
      <c r="AG36" s="10">
        <v>0</v>
      </c>
      <c r="AH36" s="10">
        <v>0</v>
      </c>
      <c r="AI36" s="5"/>
      <c r="AJ36" s="44"/>
      <c r="AK36" s="10">
        <v>0</v>
      </c>
      <c r="AL36" s="10">
        <v>0</v>
      </c>
      <c r="AM36" s="10"/>
      <c r="AN36" s="44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>
        <f t="shared" si="2"/>
        <v>5899918</v>
      </c>
      <c r="CJ36" s="10">
        <f t="shared" si="3"/>
        <v>6607908.1600000011</v>
      </c>
      <c r="CK36" s="10"/>
      <c r="CL36" s="20" t="s">
        <v>42</v>
      </c>
    </row>
    <row r="37" spans="1:90" ht="31.5" x14ac:dyDescent="0.35">
      <c r="A37" s="1" t="s">
        <v>695</v>
      </c>
      <c r="B37" s="1" t="s">
        <v>123</v>
      </c>
      <c r="C37" s="2" t="s">
        <v>124</v>
      </c>
      <c r="D37" s="2" t="s">
        <v>124</v>
      </c>
      <c r="E37" s="2" t="s">
        <v>158</v>
      </c>
      <c r="F37" s="5" t="s">
        <v>674</v>
      </c>
      <c r="G37" s="5" t="s">
        <v>26</v>
      </c>
      <c r="H37" s="3">
        <v>100</v>
      </c>
      <c r="I37" s="5" t="s">
        <v>27</v>
      </c>
      <c r="J37" s="3" t="s">
        <v>33</v>
      </c>
      <c r="K37" s="3"/>
      <c r="L37" s="16"/>
      <c r="M37" s="16" t="s">
        <v>27</v>
      </c>
      <c r="N37" s="5" t="s">
        <v>201</v>
      </c>
      <c r="O37" s="5">
        <v>0</v>
      </c>
      <c r="P37" s="5">
        <v>100</v>
      </c>
      <c r="Q37" s="5">
        <v>0</v>
      </c>
      <c r="R37" s="5" t="s">
        <v>102</v>
      </c>
      <c r="S37" s="5"/>
      <c r="T37" s="44"/>
      <c r="U37" s="10">
        <v>3445232</v>
      </c>
      <c r="V37" s="10">
        <v>3858659.8400000003</v>
      </c>
      <c r="W37" s="5"/>
      <c r="X37" s="44"/>
      <c r="Y37" s="10">
        <f>1722616*2</f>
        <v>3445232</v>
      </c>
      <c r="Z37" s="10">
        <v>1929329.9200000002</v>
      </c>
      <c r="AA37" s="5"/>
      <c r="AB37" s="44"/>
      <c r="AC37" s="10">
        <v>0</v>
      </c>
      <c r="AD37" s="10">
        <v>0</v>
      </c>
      <c r="AE37" s="10"/>
      <c r="AF37" s="44"/>
      <c r="AG37" s="10">
        <v>0</v>
      </c>
      <c r="AH37" s="10">
        <v>0</v>
      </c>
      <c r="AI37" s="5"/>
      <c r="AJ37" s="44"/>
      <c r="AK37" s="10">
        <v>0</v>
      </c>
      <c r="AL37" s="10">
        <v>0</v>
      </c>
      <c r="AM37" s="10"/>
      <c r="AN37" s="44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>
        <f t="shared" si="2"/>
        <v>6890464</v>
      </c>
      <c r="CJ37" s="10">
        <f t="shared" si="3"/>
        <v>5787989.7600000007</v>
      </c>
      <c r="CK37" s="10"/>
      <c r="CL37" s="20" t="s">
        <v>42</v>
      </c>
    </row>
    <row r="38" spans="1:90" ht="31.5" x14ac:dyDescent="0.35">
      <c r="A38" s="1" t="s">
        <v>125</v>
      </c>
      <c r="B38" s="1" t="s">
        <v>123</v>
      </c>
      <c r="C38" s="2" t="s">
        <v>124</v>
      </c>
      <c r="D38" s="2" t="s">
        <v>124</v>
      </c>
      <c r="E38" s="2" t="s">
        <v>158</v>
      </c>
      <c r="F38" s="5" t="s">
        <v>674</v>
      </c>
      <c r="G38" s="5" t="s">
        <v>26</v>
      </c>
      <c r="H38" s="3">
        <v>100</v>
      </c>
      <c r="I38" s="5" t="s">
        <v>27</v>
      </c>
      <c r="J38" s="3" t="s">
        <v>33</v>
      </c>
      <c r="K38" s="3"/>
      <c r="L38" s="16"/>
      <c r="M38" s="16" t="s">
        <v>27</v>
      </c>
      <c r="N38" s="5" t="s">
        <v>201</v>
      </c>
      <c r="O38" s="5">
        <v>0</v>
      </c>
      <c r="P38" s="5">
        <v>100</v>
      </c>
      <c r="Q38" s="5">
        <v>0</v>
      </c>
      <c r="R38" s="5" t="s">
        <v>102</v>
      </c>
      <c r="S38" s="5"/>
      <c r="T38" s="44"/>
      <c r="U38" s="10">
        <v>1722616</v>
      </c>
      <c r="V38" s="10">
        <v>1929329.9200000002</v>
      </c>
      <c r="W38" s="5"/>
      <c r="X38" s="44"/>
      <c r="Y38" s="10">
        <v>1722616</v>
      </c>
      <c r="Z38" s="10">
        <v>1929329.9200000002</v>
      </c>
      <c r="AA38" s="5"/>
      <c r="AB38" s="44"/>
      <c r="AC38" s="10">
        <v>0</v>
      </c>
      <c r="AD38" s="10">
        <v>0</v>
      </c>
      <c r="AE38" s="10"/>
      <c r="AF38" s="44"/>
      <c r="AG38" s="10">
        <v>0</v>
      </c>
      <c r="AH38" s="10">
        <v>0</v>
      </c>
      <c r="AI38" s="5"/>
      <c r="AJ38" s="44"/>
      <c r="AK38" s="10">
        <v>0</v>
      </c>
      <c r="AL38" s="10">
        <v>0</v>
      </c>
      <c r="AM38" s="10"/>
      <c r="AN38" s="44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>
        <f t="shared" si="2"/>
        <v>3445232</v>
      </c>
      <c r="CJ38" s="10">
        <f t="shared" si="3"/>
        <v>3858659.8400000003</v>
      </c>
      <c r="CK38" s="10"/>
      <c r="CL38" s="20" t="s">
        <v>42</v>
      </c>
    </row>
    <row r="39" spans="1:90" ht="31.5" x14ac:dyDescent="0.35">
      <c r="A39" s="1" t="s">
        <v>235</v>
      </c>
      <c r="B39" s="1" t="s">
        <v>123</v>
      </c>
      <c r="C39" s="2" t="s">
        <v>124</v>
      </c>
      <c r="D39" s="2" t="s">
        <v>124</v>
      </c>
      <c r="E39" s="2" t="s">
        <v>158</v>
      </c>
      <c r="F39" s="5" t="s">
        <v>674</v>
      </c>
      <c r="G39" s="5" t="s">
        <v>205</v>
      </c>
      <c r="H39" s="3">
        <v>100</v>
      </c>
      <c r="I39" s="32">
        <v>44652</v>
      </c>
      <c r="J39" s="3" t="s">
        <v>33</v>
      </c>
      <c r="K39" s="3"/>
      <c r="L39" s="34">
        <v>45261</v>
      </c>
      <c r="M39" s="16"/>
      <c r="N39" s="5"/>
      <c r="O39" s="5">
        <v>0</v>
      </c>
      <c r="P39" s="5">
        <v>100</v>
      </c>
      <c r="Q39" s="5">
        <v>0</v>
      </c>
      <c r="R39" s="5" t="s">
        <v>102</v>
      </c>
      <c r="S39" s="5"/>
      <c r="T39" s="44"/>
      <c r="U39" s="10">
        <v>1796390</v>
      </c>
      <c r="V39" s="10">
        <v>2011956.8000000003</v>
      </c>
      <c r="W39" s="5"/>
      <c r="X39" s="44"/>
      <c r="Y39" s="10">
        <v>1796390</v>
      </c>
      <c r="Z39" s="10">
        <v>2011956.8000000003</v>
      </c>
      <c r="AA39" s="5"/>
      <c r="AB39" s="44"/>
      <c r="AC39" s="10">
        <v>0</v>
      </c>
      <c r="AD39" s="10">
        <v>0</v>
      </c>
      <c r="AE39" s="10"/>
      <c r="AF39" s="44"/>
      <c r="AG39" s="10">
        <v>0</v>
      </c>
      <c r="AH39" s="10">
        <v>0</v>
      </c>
      <c r="AI39" s="5"/>
      <c r="AJ39" s="44"/>
      <c r="AK39" s="10">
        <v>0</v>
      </c>
      <c r="AL39" s="10">
        <v>0</v>
      </c>
      <c r="AM39" s="10"/>
      <c r="AN39" s="44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>
        <f t="shared" si="2"/>
        <v>3592780</v>
      </c>
      <c r="CJ39" s="10">
        <f t="shared" si="3"/>
        <v>4023913.6000000006</v>
      </c>
      <c r="CK39" s="10"/>
      <c r="CL39" s="20" t="s">
        <v>42</v>
      </c>
    </row>
    <row r="40" spans="1:90" ht="31.5" x14ac:dyDescent="0.35">
      <c r="A40" s="1" t="s">
        <v>126</v>
      </c>
      <c r="B40" s="1" t="s">
        <v>55</v>
      </c>
      <c r="C40" s="2" t="s">
        <v>56</v>
      </c>
      <c r="D40" s="2" t="s">
        <v>56</v>
      </c>
      <c r="E40" s="2" t="s">
        <v>159</v>
      </c>
      <c r="F40" s="5" t="s">
        <v>674</v>
      </c>
      <c r="G40" s="5" t="s">
        <v>26</v>
      </c>
      <c r="H40" s="3">
        <v>100</v>
      </c>
      <c r="I40" s="5" t="s">
        <v>28</v>
      </c>
      <c r="J40" s="3" t="s">
        <v>33</v>
      </c>
      <c r="K40" s="3"/>
      <c r="L40" s="16"/>
      <c r="M40" s="16" t="s">
        <v>28</v>
      </c>
      <c r="N40" s="5" t="s">
        <v>201</v>
      </c>
      <c r="O40" s="5">
        <v>0</v>
      </c>
      <c r="P40" s="5">
        <v>100</v>
      </c>
      <c r="Q40" s="5">
        <v>0</v>
      </c>
      <c r="R40" s="5" t="s">
        <v>102</v>
      </c>
      <c r="S40" s="5"/>
      <c r="T40" s="44"/>
      <c r="U40" s="10">
        <v>3229949</v>
      </c>
      <c r="V40" s="10">
        <v>3617542.8800000004</v>
      </c>
      <c r="W40" s="5"/>
      <c r="X40" s="44"/>
      <c r="Y40" s="10">
        <v>3229949</v>
      </c>
      <c r="Z40" s="10">
        <v>3617542.8800000004</v>
      </c>
      <c r="AA40" s="5"/>
      <c r="AB40" s="44"/>
      <c r="AC40" s="10">
        <v>0</v>
      </c>
      <c r="AD40" s="10">
        <v>0</v>
      </c>
      <c r="AE40" s="10"/>
      <c r="AF40" s="44"/>
      <c r="AG40" s="10">
        <v>0</v>
      </c>
      <c r="AH40" s="10">
        <v>0</v>
      </c>
      <c r="AI40" s="5"/>
      <c r="AJ40" s="44"/>
      <c r="AK40" s="10">
        <v>0</v>
      </c>
      <c r="AL40" s="10">
        <v>0</v>
      </c>
      <c r="AM40" s="10"/>
      <c r="AN40" s="44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>
        <f t="shared" si="2"/>
        <v>6459898</v>
      </c>
      <c r="CJ40" s="10">
        <f t="shared" si="3"/>
        <v>7235085.7600000007</v>
      </c>
      <c r="CK40" s="10"/>
      <c r="CL40" s="20" t="s">
        <v>42</v>
      </c>
    </row>
    <row r="41" spans="1:90" ht="31.5" x14ac:dyDescent="0.35">
      <c r="A41" s="1" t="s">
        <v>63</v>
      </c>
      <c r="B41" s="1" t="s">
        <v>55</v>
      </c>
      <c r="C41" s="2" t="s">
        <v>56</v>
      </c>
      <c r="D41" s="2" t="s">
        <v>56</v>
      </c>
      <c r="E41" s="2" t="s">
        <v>160</v>
      </c>
      <c r="F41" s="5" t="s">
        <v>674</v>
      </c>
      <c r="G41" s="5" t="s">
        <v>26</v>
      </c>
      <c r="H41" s="3">
        <v>100</v>
      </c>
      <c r="I41" s="5" t="s">
        <v>27</v>
      </c>
      <c r="J41" s="3" t="s">
        <v>33</v>
      </c>
      <c r="K41" s="3"/>
      <c r="L41" s="16"/>
      <c r="M41" s="16" t="s">
        <v>27</v>
      </c>
      <c r="N41" s="5" t="s">
        <v>201</v>
      </c>
      <c r="O41" s="5">
        <v>0</v>
      </c>
      <c r="P41" s="5">
        <v>100</v>
      </c>
      <c r="Q41" s="5">
        <v>0</v>
      </c>
      <c r="R41" s="5" t="s">
        <v>102</v>
      </c>
      <c r="S41" s="5"/>
      <c r="T41" s="44"/>
      <c r="U41" s="10">
        <v>3229949</v>
      </c>
      <c r="V41" s="10">
        <v>3617542.8800000004</v>
      </c>
      <c r="W41" s="5"/>
      <c r="X41" s="44"/>
      <c r="Y41" s="10">
        <v>3229949</v>
      </c>
      <c r="Z41" s="10">
        <v>3617542.8800000004</v>
      </c>
      <c r="AA41" s="5"/>
      <c r="AB41" s="44"/>
      <c r="AC41" s="10">
        <v>0</v>
      </c>
      <c r="AD41" s="10">
        <v>0</v>
      </c>
      <c r="AE41" s="10"/>
      <c r="AF41" s="44"/>
      <c r="AG41" s="10">
        <v>0</v>
      </c>
      <c r="AH41" s="10">
        <v>0</v>
      </c>
      <c r="AI41" s="5"/>
      <c r="AJ41" s="44"/>
      <c r="AK41" s="10">
        <v>0</v>
      </c>
      <c r="AL41" s="10">
        <v>0</v>
      </c>
      <c r="AM41" s="10"/>
      <c r="AN41" s="44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>
        <f t="shared" si="2"/>
        <v>6459898</v>
      </c>
      <c r="CJ41" s="10">
        <f t="shared" si="3"/>
        <v>7235085.7600000007</v>
      </c>
      <c r="CK41" s="10"/>
      <c r="CL41" s="20" t="s">
        <v>42</v>
      </c>
    </row>
    <row r="42" spans="1:90" ht="21" x14ac:dyDescent="0.35">
      <c r="A42" s="1" t="s">
        <v>66</v>
      </c>
      <c r="B42" s="1" t="s">
        <v>88</v>
      </c>
      <c r="C42" s="2" t="s">
        <v>127</v>
      </c>
      <c r="D42" s="2" t="s">
        <v>89</v>
      </c>
      <c r="E42" s="2" t="s">
        <v>161</v>
      </c>
      <c r="F42" s="5" t="s">
        <v>674</v>
      </c>
      <c r="G42" s="5" t="s">
        <v>26</v>
      </c>
      <c r="H42" s="3">
        <v>0</v>
      </c>
      <c r="I42" s="5" t="s">
        <v>27</v>
      </c>
      <c r="J42" s="3" t="s">
        <v>195</v>
      </c>
      <c r="K42" s="3"/>
      <c r="L42" s="16"/>
      <c r="M42" s="16" t="s">
        <v>27</v>
      </c>
      <c r="N42" s="5" t="s">
        <v>109</v>
      </c>
      <c r="O42" s="5">
        <v>0</v>
      </c>
      <c r="P42" s="5">
        <v>100</v>
      </c>
      <c r="Q42" s="5">
        <v>0</v>
      </c>
      <c r="R42" s="5" t="s">
        <v>102</v>
      </c>
      <c r="S42" s="5"/>
      <c r="T42" s="44"/>
      <c r="U42" s="10">
        <v>356822400</v>
      </c>
      <c r="V42" s="10">
        <v>356822400</v>
      </c>
      <c r="W42" s="5"/>
      <c r="X42" s="44"/>
      <c r="Y42" s="10">
        <v>356822400</v>
      </c>
      <c r="Z42" s="10">
        <v>356822400</v>
      </c>
      <c r="AA42" s="5"/>
      <c r="AB42" s="44"/>
      <c r="AC42" s="10">
        <v>356822400</v>
      </c>
      <c r="AD42" s="10">
        <v>356822400</v>
      </c>
      <c r="AE42" s="10"/>
      <c r="AF42" s="44"/>
      <c r="AG42" s="10">
        <v>356822400</v>
      </c>
      <c r="AH42" s="10">
        <v>356822400</v>
      </c>
      <c r="AI42" s="5"/>
      <c r="AJ42" s="44"/>
      <c r="AK42" s="10">
        <v>356822400</v>
      </c>
      <c r="AL42" s="10">
        <v>356822400</v>
      </c>
      <c r="AM42" s="10"/>
      <c r="AN42" s="44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>
        <f t="shared" si="2"/>
        <v>1784112000</v>
      </c>
      <c r="CJ42" s="10">
        <f t="shared" si="3"/>
        <v>1784112000</v>
      </c>
      <c r="CK42" s="10"/>
      <c r="CL42" s="20" t="s">
        <v>42</v>
      </c>
    </row>
    <row r="43" spans="1:90" ht="31.5" x14ac:dyDescent="0.35">
      <c r="A43" s="1" t="s">
        <v>67</v>
      </c>
      <c r="B43" s="1" t="s">
        <v>116</v>
      </c>
      <c r="C43" s="2" t="s">
        <v>117</v>
      </c>
      <c r="D43" s="2" t="s">
        <v>117</v>
      </c>
      <c r="E43" s="2" t="s">
        <v>162</v>
      </c>
      <c r="F43" s="5" t="s">
        <v>674</v>
      </c>
      <c r="G43" s="5" t="s">
        <v>26</v>
      </c>
      <c r="H43" s="3">
        <v>0</v>
      </c>
      <c r="I43" s="5" t="s">
        <v>27</v>
      </c>
      <c r="J43" s="3" t="s">
        <v>98</v>
      </c>
      <c r="K43" s="3"/>
      <c r="L43" s="16"/>
      <c r="M43" s="16" t="s">
        <v>27</v>
      </c>
      <c r="N43" s="5" t="s">
        <v>199</v>
      </c>
      <c r="O43" s="5">
        <v>0</v>
      </c>
      <c r="P43" s="5">
        <v>100</v>
      </c>
      <c r="Q43" s="5">
        <v>0</v>
      </c>
      <c r="R43" s="5" t="s">
        <v>102</v>
      </c>
      <c r="S43" s="5"/>
      <c r="T43" s="44"/>
      <c r="U43" s="10">
        <v>34452000</v>
      </c>
      <c r="V43" s="10">
        <v>34452000</v>
      </c>
      <c r="W43" s="5"/>
      <c r="X43" s="44"/>
      <c r="Y43" s="10">
        <v>34452000</v>
      </c>
      <c r="Z43" s="10">
        <v>34452000</v>
      </c>
      <c r="AA43" s="5"/>
      <c r="AB43" s="44"/>
      <c r="AC43" s="10">
        <v>34452000</v>
      </c>
      <c r="AD43" s="10">
        <v>34452000</v>
      </c>
      <c r="AE43" s="10"/>
      <c r="AF43" s="44"/>
      <c r="AG43" s="10">
        <v>0</v>
      </c>
      <c r="AH43" s="10">
        <v>0</v>
      </c>
      <c r="AI43" s="5"/>
      <c r="AJ43" s="44"/>
      <c r="AK43" s="10">
        <v>0</v>
      </c>
      <c r="AL43" s="10">
        <v>0</v>
      </c>
      <c r="AM43" s="10"/>
      <c r="AN43" s="44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>
        <f t="shared" si="2"/>
        <v>103356000</v>
      </c>
      <c r="CJ43" s="10">
        <f t="shared" si="3"/>
        <v>103356000</v>
      </c>
      <c r="CK43" s="10"/>
      <c r="CL43" s="20" t="s">
        <v>42</v>
      </c>
    </row>
    <row r="44" spans="1:90" ht="42" x14ac:dyDescent="0.35">
      <c r="A44" s="1" t="s">
        <v>715</v>
      </c>
      <c r="B44" s="1" t="s">
        <v>86</v>
      </c>
      <c r="C44" s="2" t="s">
        <v>87</v>
      </c>
      <c r="D44" s="2" t="s">
        <v>87</v>
      </c>
      <c r="E44" s="2" t="s">
        <v>163</v>
      </c>
      <c r="F44" s="5" t="s">
        <v>674</v>
      </c>
      <c r="G44" s="5" t="s">
        <v>26</v>
      </c>
      <c r="H44" s="3">
        <v>0</v>
      </c>
      <c r="I44" s="5" t="s">
        <v>27</v>
      </c>
      <c r="J44" s="3" t="s">
        <v>93</v>
      </c>
      <c r="K44" s="3"/>
      <c r="L44" s="16"/>
      <c r="M44" s="16" t="s">
        <v>27</v>
      </c>
      <c r="N44" s="5" t="s">
        <v>201</v>
      </c>
      <c r="O44" s="5">
        <v>0</v>
      </c>
      <c r="P44" s="5">
        <v>100</v>
      </c>
      <c r="Q44" s="5">
        <v>0</v>
      </c>
      <c r="R44" s="5" t="s">
        <v>102</v>
      </c>
      <c r="S44" s="5"/>
      <c r="T44" s="44"/>
      <c r="U44" s="10">
        <v>154432500</v>
      </c>
      <c r="V44" s="10">
        <v>154432500</v>
      </c>
      <c r="W44" s="5"/>
      <c r="X44" s="44"/>
      <c r="Y44" s="10">
        <v>139406895.84999999</v>
      </c>
      <c r="Z44" s="10">
        <v>139406895.84999999</v>
      </c>
      <c r="AA44" s="5"/>
      <c r="AB44" s="44"/>
      <c r="AC44" s="10">
        <v>0</v>
      </c>
      <c r="AD44" s="10">
        <v>0</v>
      </c>
      <c r="AE44" s="10"/>
      <c r="AF44" s="44"/>
      <c r="AG44" s="10">
        <v>0</v>
      </c>
      <c r="AH44" s="10">
        <v>0</v>
      </c>
      <c r="AI44" s="5"/>
      <c r="AJ44" s="44"/>
      <c r="AK44" s="10">
        <v>0</v>
      </c>
      <c r="AL44" s="10">
        <v>0</v>
      </c>
      <c r="AM44" s="10"/>
      <c r="AN44" s="44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>
        <f t="shared" si="2"/>
        <v>293839395.85000002</v>
      </c>
      <c r="CJ44" s="10">
        <f t="shared" si="3"/>
        <v>293839395.85000002</v>
      </c>
      <c r="CK44" s="10"/>
      <c r="CL44" s="20" t="s">
        <v>42</v>
      </c>
    </row>
    <row r="45" spans="1:90" ht="31.5" x14ac:dyDescent="0.35">
      <c r="A45" s="1" t="s">
        <v>68</v>
      </c>
      <c r="B45" s="1" t="s">
        <v>116</v>
      </c>
      <c r="C45" s="2" t="s">
        <v>117</v>
      </c>
      <c r="D45" s="2" t="s">
        <v>117</v>
      </c>
      <c r="E45" s="2" t="s">
        <v>164</v>
      </c>
      <c r="F45" s="5" t="s">
        <v>674</v>
      </c>
      <c r="G45" s="5" t="s">
        <v>26</v>
      </c>
      <c r="H45" s="3">
        <v>0</v>
      </c>
      <c r="I45" s="5" t="s">
        <v>27</v>
      </c>
      <c r="J45" s="3" t="s">
        <v>193</v>
      </c>
      <c r="K45" s="3"/>
      <c r="L45" s="16"/>
      <c r="M45" s="16" t="s">
        <v>27</v>
      </c>
      <c r="N45" s="5" t="s">
        <v>201</v>
      </c>
      <c r="O45" s="5">
        <v>0</v>
      </c>
      <c r="P45" s="5">
        <v>100</v>
      </c>
      <c r="Q45" s="5">
        <v>0</v>
      </c>
      <c r="R45" s="5" t="s">
        <v>102</v>
      </c>
      <c r="S45" s="5"/>
      <c r="T45" s="44"/>
      <c r="U45" s="10">
        <v>12900000</v>
      </c>
      <c r="V45" s="10">
        <v>12900000</v>
      </c>
      <c r="W45" s="5"/>
      <c r="X45" s="44"/>
      <c r="Y45" s="10">
        <v>12900000</v>
      </c>
      <c r="Z45" s="10">
        <v>12900000</v>
      </c>
      <c r="AA45" s="5"/>
      <c r="AB45" s="44"/>
      <c r="AC45" s="10">
        <v>0</v>
      </c>
      <c r="AD45" s="10">
        <v>0</v>
      </c>
      <c r="AE45" s="10"/>
      <c r="AF45" s="44"/>
      <c r="AG45" s="10">
        <v>0</v>
      </c>
      <c r="AH45" s="10">
        <v>0</v>
      </c>
      <c r="AI45" s="5"/>
      <c r="AJ45" s="44"/>
      <c r="AK45" s="10">
        <v>0</v>
      </c>
      <c r="AL45" s="10">
        <v>0</v>
      </c>
      <c r="AM45" s="10"/>
      <c r="AN45" s="44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>
        <f t="shared" si="2"/>
        <v>25800000</v>
      </c>
      <c r="CJ45" s="10">
        <f t="shared" si="3"/>
        <v>25800000</v>
      </c>
      <c r="CK45" s="10"/>
      <c r="CL45" s="20" t="s">
        <v>42</v>
      </c>
    </row>
    <row r="46" spans="1:90" ht="31.5" x14ac:dyDescent="0.35">
      <c r="A46" s="1" t="s">
        <v>697</v>
      </c>
      <c r="B46" s="1" t="s">
        <v>64</v>
      </c>
      <c r="C46" s="2" t="s">
        <v>65</v>
      </c>
      <c r="D46" s="2" t="s">
        <v>65</v>
      </c>
      <c r="E46" s="2" t="s">
        <v>165</v>
      </c>
      <c r="F46" s="5" t="s">
        <v>674</v>
      </c>
      <c r="G46" s="5" t="s">
        <v>26</v>
      </c>
      <c r="H46" s="3">
        <v>0</v>
      </c>
      <c r="I46" s="5" t="s">
        <v>27</v>
      </c>
      <c r="J46" s="3" t="s">
        <v>192</v>
      </c>
      <c r="K46" s="3"/>
      <c r="L46" s="16"/>
      <c r="M46" s="16" t="s">
        <v>27</v>
      </c>
      <c r="N46" s="5" t="s">
        <v>199</v>
      </c>
      <c r="O46" s="5">
        <v>0</v>
      </c>
      <c r="P46" s="5">
        <v>100</v>
      </c>
      <c r="Q46" s="5">
        <v>0</v>
      </c>
      <c r="R46" s="5" t="s">
        <v>102</v>
      </c>
      <c r="S46" s="5"/>
      <c r="T46" s="44"/>
      <c r="U46" s="10">
        <v>46778838.799999997</v>
      </c>
      <c r="V46" s="10">
        <v>46778838.799999997</v>
      </c>
      <c r="W46" s="5"/>
      <c r="X46" s="44"/>
      <c r="Y46" s="10">
        <v>34669450</v>
      </c>
      <c r="Z46" s="10">
        <v>34669450</v>
      </c>
      <c r="AA46" s="5"/>
      <c r="AB46" s="44"/>
      <c r="AC46" s="10">
        <v>23389450</v>
      </c>
      <c r="AD46" s="10">
        <v>23389450</v>
      </c>
      <c r="AE46" s="10"/>
      <c r="AF46" s="44"/>
      <c r="AG46" s="10">
        <v>0</v>
      </c>
      <c r="AH46" s="10">
        <v>0</v>
      </c>
      <c r="AI46" s="5"/>
      <c r="AJ46" s="44"/>
      <c r="AK46" s="10">
        <v>0</v>
      </c>
      <c r="AL46" s="10">
        <v>0</v>
      </c>
      <c r="AM46" s="10"/>
      <c r="AN46" s="44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>
        <f t="shared" si="2"/>
        <v>104837738.8</v>
      </c>
      <c r="CJ46" s="10">
        <f t="shared" si="3"/>
        <v>104837738.8</v>
      </c>
      <c r="CK46" s="10"/>
      <c r="CL46" s="20" t="s">
        <v>42</v>
      </c>
    </row>
    <row r="47" spans="1:90" ht="31.5" x14ac:dyDescent="0.35">
      <c r="A47" s="1" t="s">
        <v>69</v>
      </c>
      <c r="B47" s="1" t="s">
        <v>128</v>
      </c>
      <c r="C47" s="2" t="s">
        <v>129</v>
      </c>
      <c r="D47" s="2" t="s">
        <v>130</v>
      </c>
      <c r="E47" s="2" t="s">
        <v>166</v>
      </c>
      <c r="F47" s="5" t="s">
        <v>674</v>
      </c>
      <c r="G47" s="5" t="s">
        <v>26</v>
      </c>
      <c r="H47" s="3">
        <v>100</v>
      </c>
      <c r="I47" s="5" t="s">
        <v>27</v>
      </c>
      <c r="J47" s="3" t="s">
        <v>33</v>
      </c>
      <c r="K47" s="3"/>
      <c r="L47" s="16"/>
      <c r="M47" s="16" t="s">
        <v>27</v>
      </c>
      <c r="N47" s="5" t="s">
        <v>200</v>
      </c>
      <c r="O47" s="5">
        <v>100</v>
      </c>
      <c r="P47" s="5">
        <v>0</v>
      </c>
      <c r="Q47" s="5">
        <v>0</v>
      </c>
      <c r="R47" s="5" t="s">
        <v>102</v>
      </c>
      <c r="S47" s="5"/>
      <c r="T47" s="44"/>
      <c r="U47" s="10">
        <v>11250000</v>
      </c>
      <c r="V47" s="10">
        <v>12600000.000000002</v>
      </c>
      <c r="W47" s="5"/>
      <c r="X47" s="44"/>
      <c r="Y47" s="10">
        <v>11250000</v>
      </c>
      <c r="Z47" s="10">
        <v>12600000.000000002</v>
      </c>
      <c r="AA47" s="5"/>
      <c r="AB47" s="44"/>
      <c r="AC47" s="10">
        <v>11250000</v>
      </c>
      <c r="AD47" s="10">
        <v>12600000.000000002</v>
      </c>
      <c r="AE47" s="10"/>
      <c r="AF47" s="44"/>
      <c r="AG47" s="10">
        <v>11250000</v>
      </c>
      <c r="AH47" s="10">
        <v>12600000.000000002</v>
      </c>
      <c r="AI47" s="5"/>
      <c r="AJ47" s="44"/>
      <c r="AK47" s="10">
        <v>0</v>
      </c>
      <c r="AL47" s="10">
        <v>0</v>
      </c>
      <c r="AM47" s="10"/>
      <c r="AN47" s="44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>
        <f t="shared" si="2"/>
        <v>45000000</v>
      </c>
      <c r="CJ47" s="10">
        <f t="shared" si="3"/>
        <v>50400000.000000007</v>
      </c>
      <c r="CK47" s="10"/>
      <c r="CL47" s="20" t="s">
        <v>42</v>
      </c>
    </row>
    <row r="48" spans="1:90" ht="31.5" x14ac:dyDescent="0.35">
      <c r="A48" s="1" t="s">
        <v>498</v>
      </c>
      <c r="B48" s="1" t="s">
        <v>48</v>
      </c>
      <c r="C48" s="2" t="s">
        <v>49</v>
      </c>
      <c r="D48" s="2" t="s">
        <v>49</v>
      </c>
      <c r="E48" s="2" t="s">
        <v>167</v>
      </c>
      <c r="F48" s="5" t="s">
        <v>674</v>
      </c>
      <c r="G48" s="5" t="s">
        <v>26</v>
      </c>
      <c r="H48" s="3">
        <v>0</v>
      </c>
      <c r="I48" s="5" t="s">
        <v>27</v>
      </c>
      <c r="J48" s="3" t="s">
        <v>93</v>
      </c>
      <c r="K48" s="3"/>
      <c r="L48" s="16"/>
      <c r="M48" s="16" t="s">
        <v>27</v>
      </c>
      <c r="N48" s="5" t="s">
        <v>201</v>
      </c>
      <c r="O48" s="5">
        <v>0</v>
      </c>
      <c r="P48" s="5">
        <v>100</v>
      </c>
      <c r="Q48" s="5">
        <v>0</v>
      </c>
      <c r="R48" s="5" t="s">
        <v>102</v>
      </c>
      <c r="S48" s="5"/>
      <c r="T48" s="44"/>
      <c r="U48" s="10">
        <v>287475650</v>
      </c>
      <c r="V48" s="10">
        <v>287475650</v>
      </c>
      <c r="W48" s="5"/>
      <c r="X48" s="44"/>
      <c r="Y48" s="10">
        <v>176984450</v>
      </c>
      <c r="Z48" s="10">
        <v>176984450</v>
      </c>
      <c r="AA48" s="5"/>
      <c r="AB48" s="44"/>
      <c r="AC48" s="10">
        <v>0</v>
      </c>
      <c r="AD48" s="10">
        <v>0</v>
      </c>
      <c r="AE48" s="10"/>
      <c r="AF48" s="44"/>
      <c r="AG48" s="10">
        <v>0</v>
      </c>
      <c r="AH48" s="10">
        <v>0</v>
      </c>
      <c r="AI48" s="5"/>
      <c r="AJ48" s="44"/>
      <c r="AK48" s="10">
        <v>0</v>
      </c>
      <c r="AL48" s="10">
        <v>0</v>
      </c>
      <c r="AM48" s="10"/>
      <c r="AN48" s="44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>
        <f t="shared" si="2"/>
        <v>464460100</v>
      </c>
      <c r="CJ48" s="10">
        <f t="shared" si="3"/>
        <v>464460100</v>
      </c>
      <c r="CK48" s="10"/>
      <c r="CL48" s="20" t="s">
        <v>42</v>
      </c>
    </row>
    <row r="49" spans="1:90" ht="31.5" x14ac:dyDescent="0.35">
      <c r="A49" s="1" t="s">
        <v>687</v>
      </c>
      <c r="B49" s="1" t="s">
        <v>48</v>
      </c>
      <c r="C49" s="2" t="s">
        <v>49</v>
      </c>
      <c r="D49" s="2" t="s">
        <v>49</v>
      </c>
      <c r="E49" s="2" t="s">
        <v>168</v>
      </c>
      <c r="F49" s="5" t="s">
        <v>674</v>
      </c>
      <c r="G49" s="5" t="s">
        <v>26</v>
      </c>
      <c r="H49" s="3">
        <v>0</v>
      </c>
      <c r="I49" s="5" t="s">
        <v>27</v>
      </c>
      <c r="J49" s="3" t="s">
        <v>196</v>
      </c>
      <c r="K49" s="3"/>
      <c r="L49" s="16"/>
      <c r="M49" s="16" t="s">
        <v>27</v>
      </c>
      <c r="N49" s="5" t="s">
        <v>201</v>
      </c>
      <c r="O49" s="5">
        <v>0</v>
      </c>
      <c r="P49" s="5">
        <v>100</v>
      </c>
      <c r="Q49" s="5">
        <v>0</v>
      </c>
      <c r="R49" s="5" t="s">
        <v>102</v>
      </c>
      <c r="S49" s="5"/>
      <c r="T49" s="44"/>
      <c r="U49" s="10">
        <v>147846875</v>
      </c>
      <c r="V49" s="10">
        <v>147846875</v>
      </c>
      <c r="W49" s="5"/>
      <c r="X49" s="44"/>
      <c r="Y49" s="10">
        <v>93393750</v>
      </c>
      <c r="Z49" s="10">
        <v>93393750</v>
      </c>
      <c r="AA49" s="5"/>
      <c r="AB49" s="44"/>
      <c r="AC49" s="10">
        <v>0</v>
      </c>
      <c r="AD49" s="10">
        <v>0</v>
      </c>
      <c r="AE49" s="10"/>
      <c r="AF49" s="44"/>
      <c r="AG49" s="10">
        <v>0</v>
      </c>
      <c r="AH49" s="10">
        <v>0</v>
      </c>
      <c r="AI49" s="5"/>
      <c r="AJ49" s="44"/>
      <c r="AK49" s="10">
        <v>0</v>
      </c>
      <c r="AL49" s="10">
        <v>0</v>
      </c>
      <c r="AM49" s="10"/>
      <c r="AN49" s="44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>
        <f t="shared" si="2"/>
        <v>241240625</v>
      </c>
      <c r="CJ49" s="10">
        <f t="shared" si="3"/>
        <v>241240625</v>
      </c>
      <c r="CK49" s="10"/>
      <c r="CL49" s="20" t="s">
        <v>42</v>
      </c>
    </row>
    <row r="50" spans="1:90" ht="42" x14ac:dyDescent="0.35">
      <c r="A50" s="1" t="s">
        <v>70</v>
      </c>
      <c r="B50" s="1" t="s">
        <v>76</v>
      </c>
      <c r="C50" s="2" t="s">
        <v>77</v>
      </c>
      <c r="D50" s="2" t="s">
        <v>77</v>
      </c>
      <c r="E50" s="2" t="s">
        <v>169</v>
      </c>
      <c r="F50" s="5" t="s">
        <v>674</v>
      </c>
      <c r="G50" s="5" t="s">
        <v>26</v>
      </c>
      <c r="H50" s="3">
        <v>0</v>
      </c>
      <c r="I50" s="5" t="s">
        <v>28</v>
      </c>
      <c r="J50" s="3" t="s">
        <v>35</v>
      </c>
      <c r="K50" s="3"/>
      <c r="L50" s="16"/>
      <c r="M50" s="16" t="s">
        <v>28</v>
      </c>
      <c r="N50" s="5" t="s">
        <v>200</v>
      </c>
      <c r="O50" s="5">
        <v>0</v>
      </c>
      <c r="P50" s="5">
        <v>100</v>
      </c>
      <c r="Q50" s="5">
        <v>0</v>
      </c>
      <c r="R50" s="5" t="s">
        <v>102</v>
      </c>
      <c r="S50" s="5"/>
      <c r="T50" s="44"/>
      <c r="U50" s="10">
        <v>14137500</v>
      </c>
      <c r="V50" s="10">
        <v>14137500</v>
      </c>
      <c r="W50" s="5"/>
      <c r="X50" s="44"/>
      <c r="Y50" s="10">
        <v>14137500</v>
      </c>
      <c r="Z50" s="10">
        <v>14137500</v>
      </c>
      <c r="AA50" s="5"/>
      <c r="AB50" s="44"/>
      <c r="AC50" s="10">
        <v>14137500</v>
      </c>
      <c r="AD50" s="10">
        <v>14137500</v>
      </c>
      <c r="AE50" s="10"/>
      <c r="AF50" s="44"/>
      <c r="AG50" s="10">
        <v>14137500</v>
      </c>
      <c r="AH50" s="10">
        <v>14137500</v>
      </c>
      <c r="AI50" s="5"/>
      <c r="AJ50" s="44"/>
      <c r="AK50" s="10">
        <v>0</v>
      </c>
      <c r="AL50" s="10">
        <v>0</v>
      </c>
      <c r="AM50" s="10"/>
      <c r="AN50" s="44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>
        <f t="shared" si="2"/>
        <v>56550000</v>
      </c>
      <c r="CJ50" s="10">
        <f t="shared" si="3"/>
        <v>56550000</v>
      </c>
      <c r="CK50" s="10"/>
      <c r="CL50" s="20" t="s">
        <v>42</v>
      </c>
    </row>
    <row r="51" spans="1:90" ht="31.5" x14ac:dyDescent="0.35">
      <c r="A51" s="1" t="s">
        <v>131</v>
      </c>
      <c r="B51" s="1" t="s">
        <v>78</v>
      </c>
      <c r="C51" s="2" t="s">
        <v>84</v>
      </c>
      <c r="D51" s="2" t="s">
        <v>84</v>
      </c>
      <c r="E51" s="2" t="s">
        <v>170</v>
      </c>
      <c r="F51" s="5" t="s">
        <v>674</v>
      </c>
      <c r="G51" s="5" t="s">
        <v>26</v>
      </c>
      <c r="H51" s="3">
        <v>0</v>
      </c>
      <c r="I51" s="5" t="s">
        <v>29</v>
      </c>
      <c r="J51" s="3" t="s">
        <v>98</v>
      </c>
      <c r="K51" s="3"/>
      <c r="L51" s="16"/>
      <c r="M51" s="16" t="s">
        <v>29</v>
      </c>
      <c r="N51" s="5" t="s">
        <v>201</v>
      </c>
      <c r="O51" s="5">
        <v>0</v>
      </c>
      <c r="P51" s="5">
        <v>100</v>
      </c>
      <c r="Q51" s="5">
        <v>0</v>
      </c>
      <c r="R51" s="5" t="s">
        <v>102</v>
      </c>
      <c r="S51" s="5"/>
      <c r="T51" s="44"/>
      <c r="U51" s="10">
        <v>2040000</v>
      </c>
      <c r="V51" s="10">
        <v>2040000</v>
      </c>
      <c r="W51" s="5"/>
      <c r="X51" s="44"/>
      <c r="Y51" s="10">
        <v>2040000</v>
      </c>
      <c r="Z51" s="10">
        <v>2040000</v>
      </c>
      <c r="AA51" s="5"/>
      <c r="AB51" s="44"/>
      <c r="AC51" s="10">
        <v>0</v>
      </c>
      <c r="AD51" s="10">
        <v>0</v>
      </c>
      <c r="AE51" s="10"/>
      <c r="AF51" s="44"/>
      <c r="AG51" s="10">
        <v>0</v>
      </c>
      <c r="AH51" s="10">
        <v>0</v>
      </c>
      <c r="AI51" s="5"/>
      <c r="AJ51" s="44"/>
      <c r="AK51" s="10">
        <v>0</v>
      </c>
      <c r="AL51" s="10">
        <v>0</v>
      </c>
      <c r="AM51" s="10"/>
      <c r="AN51" s="44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>
        <f t="shared" si="2"/>
        <v>4080000</v>
      </c>
      <c r="CJ51" s="10">
        <f t="shared" si="3"/>
        <v>4080000</v>
      </c>
      <c r="CK51" s="10"/>
      <c r="CL51" s="20" t="s">
        <v>42</v>
      </c>
    </row>
    <row r="52" spans="1:90" ht="52.5" x14ac:dyDescent="0.35">
      <c r="A52" s="1" t="s">
        <v>132</v>
      </c>
      <c r="B52" s="1" t="s">
        <v>133</v>
      </c>
      <c r="C52" s="2" t="s">
        <v>134</v>
      </c>
      <c r="D52" s="2" t="s">
        <v>134</v>
      </c>
      <c r="E52" s="2" t="s">
        <v>171</v>
      </c>
      <c r="F52" s="5" t="s">
        <v>674</v>
      </c>
      <c r="G52" s="5" t="s">
        <v>26</v>
      </c>
      <c r="H52" s="3">
        <v>100</v>
      </c>
      <c r="I52" s="5" t="s">
        <v>29</v>
      </c>
      <c r="J52" s="3" t="s">
        <v>197</v>
      </c>
      <c r="K52" s="3"/>
      <c r="L52" s="16" t="s">
        <v>201</v>
      </c>
      <c r="M52" s="16"/>
      <c r="N52" s="5"/>
      <c r="O52" s="5">
        <v>0</v>
      </c>
      <c r="P52" s="5">
        <v>100</v>
      </c>
      <c r="Q52" s="5">
        <v>0</v>
      </c>
      <c r="R52" s="5" t="s">
        <v>102</v>
      </c>
      <c r="S52" s="5"/>
      <c r="T52" s="44"/>
      <c r="U52" s="10">
        <v>6597650</v>
      </c>
      <c r="V52" s="10">
        <v>7389368.0000000009</v>
      </c>
      <c r="W52" s="5"/>
      <c r="X52" s="44"/>
      <c r="Y52" s="10">
        <v>6597650</v>
      </c>
      <c r="Z52" s="10">
        <v>7389368.0000000009</v>
      </c>
      <c r="AA52" s="5"/>
      <c r="AB52" s="44"/>
      <c r="AC52" s="10">
        <v>0</v>
      </c>
      <c r="AD52" s="10">
        <v>0</v>
      </c>
      <c r="AE52" s="10"/>
      <c r="AF52" s="44"/>
      <c r="AG52" s="10">
        <v>0</v>
      </c>
      <c r="AH52" s="10">
        <v>0</v>
      </c>
      <c r="AI52" s="5"/>
      <c r="AJ52" s="44"/>
      <c r="AK52" s="10">
        <v>0</v>
      </c>
      <c r="AL52" s="10">
        <v>0</v>
      </c>
      <c r="AM52" s="10"/>
      <c r="AN52" s="44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>
        <f t="shared" si="2"/>
        <v>13195300</v>
      </c>
      <c r="CJ52" s="10">
        <f t="shared" si="3"/>
        <v>14778736.000000002</v>
      </c>
      <c r="CK52" s="10"/>
      <c r="CL52" s="20" t="s">
        <v>42</v>
      </c>
    </row>
    <row r="53" spans="1:90" ht="31.5" x14ac:dyDescent="0.35">
      <c r="A53" s="1" t="s">
        <v>74</v>
      </c>
      <c r="B53" s="1" t="s">
        <v>55</v>
      </c>
      <c r="C53" s="2" t="s">
        <v>56</v>
      </c>
      <c r="D53" s="2" t="s">
        <v>56</v>
      </c>
      <c r="E53" s="2" t="s">
        <v>172</v>
      </c>
      <c r="F53" s="5" t="s">
        <v>674</v>
      </c>
      <c r="G53" s="5" t="s">
        <v>26</v>
      </c>
      <c r="H53" s="3">
        <v>100</v>
      </c>
      <c r="I53" s="5" t="s">
        <v>28</v>
      </c>
      <c r="J53" s="3" t="s">
        <v>33</v>
      </c>
      <c r="K53" s="3"/>
      <c r="L53" s="16"/>
      <c r="M53" s="16" t="s">
        <v>28</v>
      </c>
      <c r="N53" s="5" t="s">
        <v>201</v>
      </c>
      <c r="O53" s="5">
        <v>0</v>
      </c>
      <c r="P53" s="5">
        <v>100</v>
      </c>
      <c r="Q53" s="5">
        <v>0</v>
      </c>
      <c r="R53" s="5" t="s">
        <v>102</v>
      </c>
      <c r="S53" s="5"/>
      <c r="T53" s="44"/>
      <c r="U53" s="10">
        <v>1000000</v>
      </c>
      <c r="V53" s="10">
        <v>1120000</v>
      </c>
      <c r="W53" s="5"/>
      <c r="X53" s="44"/>
      <c r="Y53" s="10">
        <v>1000000</v>
      </c>
      <c r="Z53" s="10">
        <v>1120000</v>
      </c>
      <c r="AA53" s="5"/>
      <c r="AB53" s="44"/>
      <c r="AC53" s="10">
        <v>0</v>
      </c>
      <c r="AD53" s="10">
        <v>0</v>
      </c>
      <c r="AE53" s="10"/>
      <c r="AF53" s="44"/>
      <c r="AG53" s="10">
        <v>0</v>
      </c>
      <c r="AH53" s="10">
        <v>0</v>
      </c>
      <c r="AI53" s="5"/>
      <c r="AJ53" s="44"/>
      <c r="AK53" s="10">
        <v>0</v>
      </c>
      <c r="AL53" s="10">
        <v>0</v>
      </c>
      <c r="AM53" s="10"/>
      <c r="AN53" s="44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>
        <f t="shared" si="2"/>
        <v>2000000</v>
      </c>
      <c r="CJ53" s="10">
        <f t="shared" si="3"/>
        <v>2240000</v>
      </c>
      <c r="CK53" s="10"/>
      <c r="CL53" s="20" t="s">
        <v>42</v>
      </c>
    </row>
    <row r="54" spans="1:90" ht="31.5" x14ac:dyDescent="0.35">
      <c r="A54" s="1" t="s">
        <v>375</v>
      </c>
      <c r="B54" s="1" t="s">
        <v>116</v>
      </c>
      <c r="C54" s="2" t="s">
        <v>117</v>
      </c>
      <c r="D54" s="2" t="s">
        <v>117</v>
      </c>
      <c r="E54" s="2" t="s">
        <v>173</v>
      </c>
      <c r="F54" s="5" t="s">
        <v>674</v>
      </c>
      <c r="G54" s="5" t="s">
        <v>26</v>
      </c>
      <c r="H54" s="3">
        <v>0</v>
      </c>
      <c r="I54" s="5" t="s">
        <v>28</v>
      </c>
      <c r="J54" s="3" t="s">
        <v>97</v>
      </c>
      <c r="K54" s="3"/>
      <c r="L54" s="16"/>
      <c r="M54" s="16" t="s">
        <v>28</v>
      </c>
      <c r="N54" s="5" t="s">
        <v>199</v>
      </c>
      <c r="O54" s="5">
        <v>0</v>
      </c>
      <c r="P54" s="5">
        <v>100</v>
      </c>
      <c r="Q54" s="5">
        <v>0</v>
      </c>
      <c r="R54" s="5" t="s">
        <v>102</v>
      </c>
      <c r="S54" s="5"/>
      <c r="T54" s="44"/>
      <c r="U54" s="10">
        <v>11440950</v>
      </c>
      <c r="V54" s="10">
        <v>11440950</v>
      </c>
      <c r="W54" s="5"/>
      <c r="X54" s="44"/>
      <c r="Y54" s="10">
        <v>15426000</v>
      </c>
      <c r="Z54" s="10">
        <v>15426000</v>
      </c>
      <c r="AA54" s="5"/>
      <c r="AB54" s="44"/>
      <c r="AC54" s="10">
        <v>15426000</v>
      </c>
      <c r="AD54" s="10">
        <v>15426000</v>
      </c>
      <c r="AE54" s="10"/>
      <c r="AF54" s="44"/>
      <c r="AG54" s="10">
        <v>0</v>
      </c>
      <c r="AH54" s="10">
        <v>0</v>
      </c>
      <c r="AI54" s="5"/>
      <c r="AJ54" s="44"/>
      <c r="AK54" s="10">
        <v>0</v>
      </c>
      <c r="AL54" s="10">
        <v>0</v>
      </c>
      <c r="AM54" s="10"/>
      <c r="AN54" s="44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>
        <f t="shared" si="2"/>
        <v>42292950</v>
      </c>
      <c r="CJ54" s="10">
        <f t="shared" si="3"/>
        <v>42292950</v>
      </c>
      <c r="CK54" s="10"/>
      <c r="CL54" s="20" t="s">
        <v>42</v>
      </c>
    </row>
    <row r="55" spans="1:90" ht="42" x14ac:dyDescent="0.35">
      <c r="A55" s="1" t="s">
        <v>75</v>
      </c>
      <c r="B55" s="1" t="s">
        <v>71</v>
      </c>
      <c r="C55" s="2" t="s">
        <v>72</v>
      </c>
      <c r="D55" s="2" t="s">
        <v>73</v>
      </c>
      <c r="E55" s="2" t="s">
        <v>174</v>
      </c>
      <c r="F55" s="5" t="s">
        <v>674</v>
      </c>
      <c r="G55" s="5" t="s">
        <v>26</v>
      </c>
      <c r="H55" s="3">
        <v>100</v>
      </c>
      <c r="I55" s="5" t="s">
        <v>28</v>
      </c>
      <c r="J55" s="3" t="s">
        <v>32</v>
      </c>
      <c r="K55" s="3"/>
      <c r="L55" s="16"/>
      <c r="M55" s="16" t="s">
        <v>28</v>
      </c>
      <c r="N55" s="5" t="s">
        <v>199</v>
      </c>
      <c r="O55" s="5">
        <v>0</v>
      </c>
      <c r="P55" s="5">
        <v>100</v>
      </c>
      <c r="Q55" s="5">
        <v>0</v>
      </c>
      <c r="R55" s="5" t="s">
        <v>102</v>
      </c>
      <c r="S55" s="5"/>
      <c r="T55" s="44"/>
      <c r="U55" s="10">
        <v>36321.479999999996</v>
      </c>
      <c r="V55" s="10">
        <v>40680.0576</v>
      </c>
      <c r="W55" s="5"/>
      <c r="X55" s="44"/>
      <c r="Y55" s="10">
        <v>36321.479999999996</v>
      </c>
      <c r="Z55" s="10">
        <v>40680.0576</v>
      </c>
      <c r="AA55" s="5"/>
      <c r="AB55" s="44"/>
      <c r="AC55" s="10">
        <v>36321.479999999996</v>
      </c>
      <c r="AD55" s="10">
        <v>40680.0576</v>
      </c>
      <c r="AE55" s="10"/>
      <c r="AF55" s="44"/>
      <c r="AG55" s="10">
        <v>0</v>
      </c>
      <c r="AH55" s="10">
        <v>0</v>
      </c>
      <c r="AI55" s="5"/>
      <c r="AJ55" s="44"/>
      <c r="AK55" s="10">
        <v>0</v>
      </c>
      <c r="AL55" s="10">
        <v>0</v>
      </c>
      <c r="AM55" s="10"/>
      <c r="AN55" s="44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>
        <f t="shared" ref="CI55:CI86" si="4">U55+Y55+AC55+AG55+AK55</f>
        <v>108964.43999999999</v>
      </c>
      <c r="CJ55" s="10">
        <f t="shared" ref="CJ55:CJ86" si="5">V55+Z55+AD55+AH55+AL55</f>
        <v>122040.1728</v>
      </c>
      <c r="CK55" s="10"/>
      <c r="CL55" s="20" t="s">
        <v>42</v>
      </c>
    </row>
    <row r="56" spans="1:90" ht="31.5" x14ac:dyDescent="0.35">
      <c r="A56" s="1" t="s">
        <v>705</v>
      </c>
      <c r="B56" s="1" t="s">
        <v>51</v>
      </c>
      <c r="C56" s="2" t="s">
        <v>52</v>
      </c>
      <c r="D56" s="2" t="s">
        <v>52</v>
      </c>
      <c r="E56" s="2" t="s">
        <v>175</v>
      </c>
      <c r="F56" s="5" t="s">
        <v>674</v>
      </c>
      <c r="G56" s="5" t="s">
        <v>26</v>
      </c>
      <c r="H56" s="3">
        <v>0</v>
      </c>
      <c r="I56" s="5" t="s">
        <v>28</v>
      </c>
      <c r="J56" s="3" t="s">
        <v>198</v>
      </c>
      <c r="K56" s="3"/>
      <c r="L56" s="16"/>
      <c r="M56" s="16" t="s">
        <v>28</v>
      </c>
      <c r="N56" s="5" t="s">
        <v>199</v>
      </c>
      <c r="O56" s="5">
        <v>0</v>
      </c>
      <c r="P56" s="5">
        <v>100</v>
      </c>
      <c r="Q56" s="5">
        <v>0</v>
      </c>
      <c r="R56" s="5" t="s">
        <v>102</v>
      </c>
      <c r="S56" s="5"/>
      <c r="T56" s="44"/>
      <c r="U56" s="10">
        <v>20730650</v>
      </c>
      <c r="V56" s="10">
        <v>20730650</v>
      </c>
      <c r="W56" s="5"/>
      <c r="X56" s="44"/>
      <c r="Y56" s="10">
        <v>20730650</v>
      </c>
      <c r="Z56" s="10">
        <v>20730650</v>
      </c>
      <c r="AA56" s="5"/>
      <c r="AB56" s="44"/>
      <c r="AC56" s="10">
        <v>10365325</v>
      </c>
      <c r="AD56" s="10">
        <v>10365325</v>
      </c>
      <c r="AE56" s="10"/>
      <c r="AF56" s="44"/>
      <c r="AG56" s="10">
        <v>0</v>
      </c>
      <c r="AH56" s="10">
        <v>0</v>
      </c>
      <c r="AI56" s="5"/>
      <c r="AJ56" s="44"/>
      <c r="AK56" s="10">
        <v>0</v>
      </c>
      <c r="AL56" s="10">
        <v>0</v>
      </c>
      <c r="AM56" s="10"/>
      <c r="AN56" s="44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>
        <f t="shared" si="4"/>
        <v>51826625</v>
      </c>
      <c r="CJ56" s="10">
        <f t="shared" si="5"/>
        <v>51826625</v>
      </c>
      <c r="CK56" s="10"/>
      <c r="CL56" s="20" t="s">
        <v>42</v>
      </c>
    </row>
    <row r="57" spans="1:90" ht="31.5" x14ac:dyDescent="0.35">
      <c r="A57" s="1" t="s">
        <v>135</v>
      </c>
      <c r="B57" s="1" t="s">
        <v>58</v>
      </c>
      <c r="C57" s="2" t="s">
        <v>59</v>
      </c>
      <c r="D57" s="2" t="s">
        <v>59</v>
      </c>
      <c r="E57" s="2" t="s">
        <v>176</v>
      </c>
      <c r="F57" s="5" t="s">
        <v>674</v>
      </c>
      <c r="G57" s="5" t="s">
        <v>26</v>
      </c>
      <c r="H57" s="3">
        <v>0</v>
      </c>
      <c r="I57" s="5" t="s">
        <v>29</v>
      </c>
      <c r="J57" s="3" t="s">
        <v>100</v>
      </c>
      <c r="K57" s="3"/>
      <c r="L57" s="16"/>
      <c r="M57" s="16" t="s">
        <v>29</v>
      </c>
      <c r="N57" s="5" t="s">
        <v>201</v>
      </c>
      <c r="O57" s="5">
        <v>0</v>
      </c>
      <c r="P57" s="5">
        <v>100</v>
      </c>
      <c r="Q57" s="5">
        <v>0</v>
      </c>
      <c r="R57" s="5" t="s">
        <v>102</v>
      </c>
      <c r="S57" s="5"/>
      <c r="T57" s="44"/>
      <c r="U57" s="10">
        <v>8415000</v>
      </c>
      <c r="V57" s="10">
        <v>8415000</v>
      </c>
      <c r="W57" s="5"/>
      <c r="X57" s="44"/>
      <c r="Y57" s="10">
        <v>8415000</v>
      </c>
      <c r="Z57" s="10">
        <v>8415000</v>
      </c>
      <c r="AA57" s="5"/>
      <c r="AB57" s="44"/>
      <c r="AC57" s="10">
        <v>0</v>
      </c>
      <c r="AD57" s="10">
        <v>0</v>
      </c>
      <c r="AE57" s="10"/>
      <c r="AF57" s="44"/>
      <c r="AG57" s="10">
        <v>0</v>
      </c>
      <c r="AH57" s="10">
        <v>0</v>
      </c>
      <c r="AI57" s="5"/>
      <c r="AJ57" s="44"/>
      <c r="AK57" s="10">
        <v>0</v>
      </c>
      <c r="AL57" s="10">
        <v>0</v>
      </c>
      <c r="AM57" s="10"/>
      <c r="AN57" s="44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>
        <f t="shared" si="4"/>
        <v>16830000</v>
      </c>
      <c r="CJ57" s="10">
        <f t="shared" si="5"/>
        <v>16830000</v>
      </c>
      <c r="CK57" s="10"/>
      <c r="CL57" s="20" t="s">
        <v>42</v>
      </c>
    </row>
    <row r="58" spans="1:90" ht="31.5" x14ac:dyDescent="0.35">
      <c r="A58" s="1" t="s">
        <v>136</v>
      </c>
      <c r="B58" s="1" t="s">
        <v>58</v>
      </c>
      <c r="C58" s="2" t="s">
        <v>59</v>
      </c>
      <c r="D58" s="2" t="s">
        <v>59</v>
      </c>
      <c r="E58" s="2" t="s">
        <v>176</v>
      </c>
      <c r="F58" s="5" t="s">
        <v>674</v>
      </c>
      <c r="G58" s="5" t="s">
        <v>26</v>
      </c>
      <c r="H58" s="3">
        <v>0</v>
      </c>
      <c r="I58" s="5" t="s">
        <v>29</v>
      </c>
      <c r="J58" s="3" t="s">
        <v>100</v>
      </c>
      <c r="K58" s="3"/>
      <c r="L58" s="16"/>
      <c r="M58" s="16" t="s">
        <v>29</v>
      </c>
      <c r="N58" s="5" t="s">
        <v>201</v>
      </c>
      <c r="O58" s="5">
        <v>0</v>
      </c>
      <c r="P58" s="5">
        <v>100</v>
      </c>
      <c r="Q58" s="5">
        <v>0</v>
      </c>
      <c r="R58" s="5" t="s">
        <v>102</v>
      </c>
      <c r="S58" s="5"/>
      <c r="T58" s="44"/>
      <c r="U58" s="10">
        <v>8415000</v>
      </c>
      <c r="V58" s="10">
        <v>8415000</v>
      </c>
      <c r="W58" s="5"/>
      <c r="X58" s="44"/>
      <c r="Y58" s="10">
        <v>8415000</v>
      </c>
      <c r="Z58" s="10">
        <v>8415000</v>
      </c>
      <c r="AA58" s="5"/>
      <c r="AB58" s="44"/>
      <c r="AC58" s="10">
        <v>0</v>
      </c>
      <c r="AD58" s="10">
        <v>0</v>
      </c>
      <c r="AE58" s="10"/>
      <c r="AF58" s="44"/>
      <c r="AG58" s="10">
        <v>0</v>
      </c>
      <c r="AH58" s="10">
        <v>0</v>
      </c>
      <c r="AI58" s="5"/>
      <c r="AJ58" s="44"/>
      <c r="AK58" s="10">
        <v>0</v>
      </c>
      <c r="AL58" s="10">
        <v>0</v>
      </c>
      <c r="AM58" s="10"/>
      <c r="AN58" s="44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>
        <f t="shared" si="4"/>
        <v>16830000</v>
      </c>
      <c r="CJ58" s="10">
        <f t="shared" si="5"/>
        <v>16830000</v>
      </c>
      <c r="CK58" s="10"/>
      <c r="CL58" s="20" t="s">
        <v>42</v>
      </c>
    </row>
    <row r="59" spans="1:90" ht="31.5" x14ac:dyDescent="0.35">
      <c r="A59" s="1" t="s">
        <v>137</v>
      </c>
      <c r="B59" s="1" t="s">
        <v>58</v>
      </c>
      <c r="C59" s="2" t="s">
        <v>59</v>
      </c>
      <c r="D59" s="2" t="s">
        <v>59</v>
      </c>
      <c r="E59" s="2" t="s">
        <v>176</v>
      </c>
      <c r="F59" s="5" t="s">
        <v>674</v>
      </c>
      <c r="G59" s="5" t="s">
        <v>26</v>
      </c>
      <c r="H59" s="3">
        <v>0</v>
      </c>
      <c r="I59" s="5" t="s">
        <v>29</v>
      </c>
      <c r="J59" s="3" t="s">
        <v>100</v>
      </c>
      <c r="K59" s="3"/>
      <c r="L59" s="16"/>
      <c r="M59" s="16" t="s">
        <v>29</v>
      </c>
      <c r="N59" s="5" t="s">
        <v>201</v>
      </c>
      <c r="O59" s="5">
        <v>0</v>
      </c>
      <c r="P59" s="5">
        <v>100</v>
      </c>
      <c r="Q59" s="5">
        <v>0</v>
      </c>
      <c r="R59" s="5" t="s">
        <v>102</v>
      </c>
      <c r="S59" s="5"/>
      <c r="T59" s="44"/>
      <c r="U59" s="10">
        <v>8415000</v>
      </c>
      <c r="V59" s="10">
        <v>8415000</v>
      </c>
      <c r="W59" s="5"/>
      <c r="X59" s="44"/>
      <c r="Y59" s="10">
        <v>8415000</v>
      </c>
      <c r="Z59" s="10">
        <v>8415000</v>
      </c>
      <c r="AA59" s="5"/>
      <c r="AB59" s="44"/>
      <c r="AC59" s="10">
        <v>0</v>
      </c>
      <c r="AD59" s="10">
        <v>0</v>
      </c>
      <c r="AE59" s="10"/>
      <c r="AF59" s="44"/>
      <c r="AG59" s="10">
        <v>0</v>
      </c>
      <c r="AH59" s="10">
        <v>0</v>
      </c>
      <c r="AI59" s="5"/>
      <c r="AJ59" s="44"/>
      <c r="AK59" s="10">
        <v>0</v>
      </c>
      <c r="AL59" s="10">
        <v>0</v>
      </c>
      <c r="AM59" s="10"/>
      <c r="AN59" s="44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>
        <f t="shared" si="4"/>
        <v>16830000</v>
      </c>
      <c r="CJ59" s="10">
        <f t="shared" si="5"/>
        <v>16830000</v>
      </c>
      <c r="CK59" s="10"/>
      <c r="CL59" s="20" t="s">
        <v>42</v>
      </c>
    </row>
    <row r="60" spans="1:90" ht="31.5" x14ac:dyDescent="0.35">
      <c r="A60" s="1" t="s">
        <v>138</v>
      </c>
      <c r="B60" s="1" t="s">
        <v>78</v>
      </c>
      <c r="C60" s="2" t="s">
        <v>84</v>
      </c>
      <c r="D60" s="2" t="s">
        <v>84</v>
      </c>
      <c r="E60" s="2" t="s">
        <v>177</v>
      </c>
      <c r="F60" s="5" t="s">
        <v>674</v>
      </c>
      <c r="G60" s="5" t="s">
        <v>26</v>
      </c>
      <c r="H60" s="3">
        <v>100</v>
      </c>
      <c r="I60" s="5" t="s">
        <v>28</v>
      </c>
      <c r="J60" s="3" t="s">
        <v>36</v>
      </c>
      <c r="K60" s="3"/>
      <c r="L60" s="16"/>
      <c r="M60" s="16" t="s">
        <v>28</v>
      </c>
      <c r="N60" s="5" t="s">
        <v>201</v>
      </c>
      <c r="O60" s="5">
        <v>0</v>
      </c>
      <c r="P60" s="5">
        <v>100</v>
      </c>
      <c r="Q60" s="5">
        <v>0</v>
      </c>
      <c r="R60" s="5" t="s">
        <v>102</v>
      </c>
      <c r="S60" s="5"/>
      <c r="T60" s="44"/>
      <c r="U60" s="10">
        <v>614975</v>
      </c>
      <c r="V60" s="10">
        <v>688772.00000000012</v>
      </c>
      <c r="W60" s="5"/>
      <c r="X60" s="44"/>
      <c r="Y60" s="10">
        <v>614975</v>
      </c>
      <c r="Z60" s="10">
        <v>688772.00000000012</v>
      </c>
      <c r="AA60" s="5"/>
      <c r="AB60" s="44"/>
      <c r="AC60" s="10">
        <v>0</v>
      </c>
      <c r="AD60" s="10">
        <v>0</v>
      </c>
      <c r="AE60" s="10"/>
      <c r="AF60" s="44"/>
      <c r="AG60" s="10">
        <v>0</v>
      </c>
      <c r="AH60" s="10">
        <v>0</v>
      </c>
      <c r="AI60" s="5"/>
      <c r="AJ60" s="44"/>
      <c r="AK60" s="10">
        <v>0</v>
      </c>
      <c r="AL60" s="10">
        <v>0</v>
      </c>
      <c r="AM60" s="10"/>
      <c r="AN60" s="4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>
        <f t="shared" si="4"/>
        <v>1229950</v>
      </c>
      <c r="CJ60" s="10">
        <f t="shared" si="5"/>
        <v>1377544.0000000002</v>
      </c>
      <c r="CK60" s="10"/>
      <c r="CL60" s="20" t="s">
        <v>42</v>
      </c>
    </row>
    <row r="61" spans="1:90" ht="73.5" x14ac:dyDescent="0.35">
      <c r="A61" s="1" t="s">
        <v>80</v>
      </c>
      <c r="B61" s="1" t="s">
        <v>139</v>
      </c>
      <c r="C61" s="2" t="s">
        <v>140</v>
      </c>
      <c r="D61" s="2" t="s">
        <v>140</v>
      </c>
      <c r="E61" s="2" t="s">
        <v>178</v>
      </c>
      <c r="F61" s="5" t="s">
        <v>674</v>
      </c>
      <c r="G61" s="5" t="s">
        <v>26</v>
      </c>
      <c r="H61" s="3">
        <v>0</v>
      </c>
      <c r="I61" s="5" t="s">
        <v>28</v>
      </c>
      <c r="J61" s="3" t="s">
        <v>191</v>
      </c>
      <c r="K61" s="3"/>
      <c r="L61" s="16"/>
      <c r="M61" s="16" t="s">
        <v>28</v>
      </c>
      <c r="N61" s="5" t="s">
        <v>109</v>
      </c>
      <c r="O61" s="5">
        <v>0</v>
      </c>
      <c r="P61" s="5">
        <v>100</v>
      </c>
      <c r="Q61" s="5">
        <v>0</v>
      </c>
      <c r="R61" s="5" t="s">
        <v>102</v>
      </c>
      <c r="S61" s="5"/>
      <c r="T61" s="44"/>
      <c r="U61" s="10">
        <v>6375000</v>
      </c>
      <c r="V61" s="10">
        <v>6375000</v>
      </c>
      <c r="W61" s="5"/>
      <c r="X61" s="44"/>
      <c r="Y61" s="10">
        <v>6375000</v>
      </c>
      <c r="Z61" s="10">
        <v>6375000</v>
      </c>
      <c r="AA61" s="5"/>
      <c r="AB61" s="44"/>
      <c r="AC61" s="10">
        <v>6375000</v>
      </c>
      <c r="AD61" s="10">
        <v>6375000</v>
      </c>
      <c r="AE61" s="10"/>
      <c r="AF61" s="44"/>
      <c r="AG61" s="10">
        <v>6375000</v>
      </c>
      <c r="AH61" s="10">
        <v>6375000</v>
      </c>
      <c r="AI61" s="5"/>
      <c r="AJ61" s="44"/>
      <c r="AK61" s="10">
        <v>6375000</v>
      </c>
      <c r="AL61" s="10">
        <v>6375000</v>
      </c>
      <c r="AM61" s="10"/>
      <c r="AN61" s="44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>
        <f t="shared" si="4"/>
        <v>31875000</v>
      </c>
      <c r="CJ61" s="10">
        <f t="shared" si="5"/>
        <v>31875000</v>
      </c>
      <c r="CK61" s="10"/>
      <c r="CL61" s="20" t="s">
        <v>42</v>
      </c>
    </row>
    <row r="62" spans="1:90" ht="31.5" x14ac:dyDescent="0.35">
      <c r="A62" s="1" t="s">
        <v>141</v>
      </c>
      <c r="B62" s="1" t="s">
        <v>128</v>
      </c>
      <c r="C62" s="2" t="s">
        <v>129</v>
      </c>
      <c r="D62" s="2" t="s">
        <v>130</v>
      </c>
      <c r="E62" s="2" t="s">
        <v>179</v>
      </c>
      <c r="F62" s="5" t="s">
        <v>674</v>
      </c>
      <c r="G62" s="5" t="s">
        <v>26</v>
      </c>
      <c r="H62" s="3">
        <v>100</v>
      </c>
      <c r="I62" s="5" t="s">
        <v>29</v>
      </c>
      <c r="J62" s="3" t="s">
        <v>32</v>
      </c>
      <c r="K62" s="3"/>
      <c r="L62" s="16"/>
      <c r="M62" s="16" t="s">
        <v>29</v>
      </c>
      <c r="N62" s="5" t="s">
        <v>199</v>
      </c>
      <c r="O62" s="5">
        <v>0</v>
      </c>
      <c r="P62" s="5">
        <v>100</v>
      </c>
      <c r="Q62" s="5">
        <v>0</v>
      </c>
      <c r="R62" s="5" t="s">
        <v>102</v>
      </c>
      <c r="S62" s="5"/>
      <c r="T62" s="44"/>
      <c r="U62" s="10">
        <v>568500</v>
      </c>
      <c r="V62" s="10">
        <v>636720.00000000012</v>
      </c>
      <c r="W62" s="5"/>
      <c r="X62" s="44"/>
      <c r="Y62" s="10">
        <v>568500</v>
      </c>
      <c r="Z62" s="10">
        <v>636720.00000000012</v>
      </c>
      <c r="AA62" s="5"/>
      <c r="AB62" s="44"/>
      <c r="AC62" s="10">
        <v>568500</v>
      </c>
      <c r="AD62" s="10">
        <v>636720.00000000012</v>
      </c>
      <c r="AE62" s="10"/>
      <c r="AF62" s="44"/>
      <c r="AG62" s="10">
        <v>0</v>
      </c>
      <c r="AH62" s="10">
        <v>0</v>
      </c>
      <c r="AI62" s="5"/>
      <c r="AJ62" s="44"/>
      <c r="AK62" s="10">
        <v>0</v>
      </c>
      <c r="AL62" s="10">
        <v>0</v>
      </c>
      <c r="AM62" s="10"/>
      <c r="AN62" s="44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>
        <f t="shared" si="4"/>
        <v>1705500</v>
      </c>
      <c r="CJ62" s="10">
        <f t="shared" si="5"/>
        <v>1910160.0000000005</v>
      </c>
      <c r="CK62" s="10"/>
      <c r="CL62" s="20" t="s">
        <v>42</v>
      </c>
    </row>
    <row r="63" spans="1:90" ht="31.5" x14ac:dyDescent="0.35">
      <c r="A63" s="1" t="s">
        <v>416</v>
      </c>
      <c r="B63" s="1" t="s">
        <v>58</v>
      </c>
      <c r="C63" s="2" t="s">
        <v>59</v>
      </c>
      <c r="D63" s="2" t="s">
        <v>59</v>
      </c>
      <c r="E63" s="2" t="s">
        <v>180</v>
      </c>
      <c r="F63" s="5" t="s">
        <v>674</v>
      </c>
      <c r="G63" s="5" t="s">
        <v>210</v>
      </c>
      <c r="H63" s="3">
        <v>0</v>
      </c>
      <c r="I63" s="32">
        <v>44743</v>
      </c>
      <c r="J63" s="3" t="s">
        <v>98</v>
      </c>
      <c r="K63" s="3"/>
      <c r="L63" s="16"/>
      <c r="M63" s="32">
        <v>44743</v>
      </c>
      <c r="N63" s="5" t="s">
        <v>201</v>
      </c>
      <c r="O63" s="5">
        <v>0</v>
      </c>
      <c r="P63" s="5">
        <v>100</v>
      </c>
      <c r="Q63" s="5">
        <v>0</v>
      </c>
      <c r="R63" s="5" t="s">
        <v>102</v>
      </c>
      <c r="S63" s="5"/>
      <c r="T63" s="44"/>
      <c r="U63" s="10">
        <v>2040000</v>
      </c>
      <c r="V63" s="10">
        <v>2040000</v>
      </c>
      <c r="W63" s="5"/>
      <c r="X63" s="44"/>
      <c r="Y63" s="10">
        <v>2040000</v>
      </c>
      <c r="Z63" s="10">
        <v>2040000</v>
      </c>
      <c r="AA63" s="5"/>
      <c r="AB63" s="44"/>
      <c r="AC63" s="10">
        <v>0</v>
      </c>
      <c r="AD63" s="10">
        <v>0</v>
      </c>
      <c r="AE63" s="10"/>
      <c r="AF63" s="44"/>
      <c r="AG63" s="10">
        <v>0</v>
      </c>
      <c r="AH63" s="10">
        <v>0</v>
      </c>
      <c r="AI63" s="5"/>
      <c r="AJ63" s="44"/>
      <c r="AK63" s="10">
        <v>0</v>
      </c>
      <c r="AL63" s="10">
        <v>0</v>
      </c>
      <c r="AM63" s="10"/>
      <c r="AN63" s="44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>
        <f t="shared" si="4"/>
        <v>4080000</v>
      </c>
      <c r="CJ63" s="10">
        <f t="shared" si="5"/>
        <v>4080000</v>
      </c>
      <c r="CK63" s="10"/>
      <c r="CL63" s="20" t="s">
        <v>42</v>
      </c>
    </row>
    <row r="64" spans="1:90" ht="21" x14ac:dyDescent="0.35">
      <c r="A64" s="1" t="s">
        <v>704</v>
      </c>
      <c r="B64" s="1" t="s">
        <v>142</v>
      </c>
      <c r="C64" s="2" t="s">
        <v>143</v>
      </c>
      <c r="D64" s="2" t="s">
        <v>143</v>
      </c>
      <c r="E64" s="2" t="s">
        <v>181</v>
      </c>
      <c r="F64" s="5" t="s">
        <v>674</v>
      </c>
      <c r="G64" s="5" t="s">
        <v>26</v>
      </c>
      <c r="H64" s="3">
        <v>0</v>
      </c>
      <c r="I64" s="5" t="s">
        <v>29</v>
      </c>
      <c r="J64" s="3" t="s">
        <v>198</v>
      </c>
      <c r="K64" s="3"/>
      <c r="L64" s="16" t="s">
        <v>199</v>
      </c>
      <c r="M64" s="16"/>
      <c r="N64" s="5"/>
      <c r="O64" s="5">
        <v>0</v>
      </c>
      <c r="P64" s="5">
        <v>100</v>
      </c>
      <c r="Q64" s="5">
        <v>0</v>
      </c>
      <c r="R64" s="5" t="s">
        <v>102</v>
      </c>
      <c r="S64" s="5"/>
      <c r="T64" s="44"/>
      <c r="U64" s="10">
        <v>18966900</v>
      </c>
      <c r="V64" s="10">
        <v>18966900</v>
      </c>
      <c r="W64" s="5"/>
      <c r="X64" s="44"/>
      <c r="Y64" s="10">
        <v>18966900</v>
      </c>
      <c r="Z64" s="10">
        <v>18966900</v>
      </c>
      <c r="AA64" s="5"/>
      <c r="AB64" s="44"/>
      <c r="AC64" s="10">
        <v>9483450</v>
      </c>
      <c r="AD64" s="10">
        <v>9483450</v>
      </c>
      <c r="AE64" s="10"/>
      <c r="AF64" s="44"/>
      <c r="AG64" s="10">
        <v>0</v>
      </c>
      <c r="AH64" s="10">
        <v>0</v>
      </c>
      <c r="AI64" s="5"/>
      <c r="AJ64" s="44"/>
      <c r="AK64" s="10">
        <v>0</v>
      </c>
      <c r="AL64" s="10">
        <v>0</v>
      </c>
      <c r="AM64" s="10"/>
      <c r="AN64" s="44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>
        <f t="shared" si="4"/>
        <v>47417250</v>
      </c>
      <c r="CJ64" s="10">
        <f t="shared" si="5"/>
        <v>47417250</v>
      </c>
      <c r="CK64" s="10"/>
      <c r="CL64" s="20" t="s">
        <v>42</v>
      </c>
    </row>
    <row r="65" spans="1:90" ht="42" x14ac:dyDescent="0.35">
      <c r="A65" s="1" t="s">
        <v>81</v>
      </c>
      <c r="B65" s="1" t="s">
        <v>86</v>
      </c>
      <c r="C65" s="2" t="s">
        <v>87</v>
      </c>
      <c r="D65" s="2" t="s">
        <v>87</v>
      </c>
      <c r="E65" s="2" t="s">
        <v>182</v>
      </c>
      <c r="F65" s="5" t="s">
        <v>674</v>
      </c>
      <c r="G65" s="5" t="s">
        <v>26</v>
      </c>
      <c r="H65" s="3">
        <v>0</v>
      </c>
      <c r="I65" s="5" t="s">
        <v>28</v>
      </c>
      <c r="J65" s="3" t="s">
        <v>99</v>
      </c>
      <c r="K65" s="3"/>
      <c r="L65" s="16"/>
      <c r="M65" s="16" t="s">
        <v>29</v>
      </c>
      <c r="N65" s="5" t="s">
        <v>101</v>
      </c>
      <c r="O65" s="5">
        <v>0</v>
      </c>
      <c r="P65" s="5">
        <v>100</v>
      </c>
      <c r="Q65" s="5">
        <v>0</v>
      </c>
      <c r="R65" s="5" t="s">
        <v>102</v>
      </c>
      <c r="S65" s="5"/>
      <c r="T65" s="44"/>
      <c r="U65" s="10">
        <v>23686950</v>
      </c>
      <c r="V65" s="10">
        <v>23686950</v>
      </c>
      <c r="W65" s="5"/>
      <c r="X65" s="44"/>
      <c r="Y65" s="10">
        <v>4737475</v>
      </c>
      <c r="Z65" s="10">
        <v>4737475</v>
      </c>
      <c r="AA65" s="5"/>
      <c r="AB65" s="44"/>
      <c r="AC65" s="10">
        <v>0</v>
      </c>
      <c r="AD65" s="10">
        <v>0</v>
      </c>
      <c r="AE65" s="10"/>
      <c r="AF65" s="44"/>
      <c r="AG65" s="10">
        <v>0</v>
      </c>
      <c r="AH65" s="10">
        <v>0</v>
      </c>
      <c r="AI65" s="5"/>
      <c r="AJ65" s="44"/>
      <c r="AK65" s="10">
        <v>0</v>
      </c>
      <c r="AL65" s="10">
        <v>0</v>
      </c>
      <c r="AM65" s="10"/>
      <c r="AN65" s="44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>
        <f t="shared" si="4"/>
        <v>28424425</v>
      </c>
      <c r="CJ65" s="10">
        <f t="shared" si="5"/>
        <v>28424425</v>
      </c>
      <c r="CK65" s="10"/>
      <c r="CL65" s="20" t="s">
        <v>42</v>
      </c>
    </row>
    <row r="66" spans="1:90" ht="31.5" x14ac:dyDescent="0.35">
      <c r="A66" s="1" t="s">
        <v>716</v>
      </c>
      <c r="B66" s="1" t="s">
        <v>45</v>
      </c>
      <c r="C66" s="2" t="s">
        <v>46</v>
      </c>
      <c r="D66" s="2" t="s">
        <v>46</v>
      </c>
      <c r="E66" s="2" t="s">
        <v>183</v>
      </c>
      <c r="F66" s="5" t="s">
        <v>674</v>
      </c>
      <c r="G66" s="5" t="s">
        <v>26</v>
      </c>
      <c r="H66" s="3">
        <v>0</v>
      </c>
      <c r="I66" s="5" t="s">
        <v>29</v>
      </c>
      <c r="J66" s="3" t="s">
        <v>99</v>
      </c>
      <c r="K66" s="3"/>
      <c r="L66" s="16"/>
      <c r="M66" s="16" t="s">
        <v>30</v>
      </c>
      <c r="N66" s="5" t="s">
        <v>201</v>
      </c>
      <c r="O66" s="5">
        <v>0</v>
      </c>
      <c r="P66" s="5">
        <v>100</v>
      </c>
      <c r="Q66" s="5">
        <v>0</v>
      </c>
      <c r="R66" s="5" t="s">
        <v>102</v>
      </c>
      <c r="S66" s="5"/>
      <c r="T66" s="44"/>
      <c r="U66" s="10">
        <v>859882425</v>
      </c>
      <c r="V66" s="10">
        <v>859882425</v>
      </c>
      <c r="W66" s="5"/>
      <c r="X66" s="44"/>
      <c r="Y66" s="10">
        <v>1091197424.5</v>
      </c>
      <c r="Z66" s="10">
        <v>1091197424.5</v>
      </c>
      <c r="AA66" s="5"/>
      <c r="AB66" s="44"/>
      <c r="AC66" s="10">
        <v>0</v>
      </c>
      <c r="AD66" s="10">
        <v>0</v>
      </c>
      <c r="AE66" s="10"/>
      <c r="AF66" s="44"/>
      <c r="AG66" s="10">
        <v>0</v>
      </c>
      <c r="AH66" s="10">
        <v>0</v>
      </c>
      <c r="AI66" s="5"/>
      <c r="AJ66" s="44"/>
      <c r="AK66" s="10">
        <v>0</v>
      </c>
      <c r="AL66" s="10">
        <v>0</v>
      </c>
      <c r="AM66" s="10"/>
      <c r="AN66" s="44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>
        <f t="shared" si="4"/>
        <v>1951079849.5</v>
      </c>
      <c r="CJ66" s="10">
        <f t="shared" si="5"/>
        <v>1951079849.5</v>
      </c>
      <c r="CK66" s="10"/>
      <c r="CL66" s="20" t="s">
        <v>42</v>
      </c>
    </row>
    <row r="67" spans="1:90" ht="31.5" x14ac:dyDescent="0.35">
      <c r="A67" s="1" t="s">
        <v>474</v>
      </c>
      <c r="B67" s="1" t="s">
        <v>45</v>
      </c>
      <c r="C67" s="2" t="s">
        <v>46</v>
      </c>
      <c r="D67" s="2" t="s">
        <v>46</v>
      </c>
      <c r="E67" s="2" t="s">
        <v>184</v>
      </c>
      <c r="F67" s="5" t="s">
        <v>674</v>
      </c>
      <c r="G67" s="5" t="s">
        <v>26</v>
      </c>
      <c r="H67" s="3">
        <v>0</v>
      </c>
      <c r="I67" s="5" t="s">
        <v>29</v>
      </c>
      <c r="J67" s="3" t="s">
        <v>94</v>
      </c>
      <c r="K67" s="3"/>
      <c r="L67" s="16"/>
      <c r="M67" s="16" t="s">
        <v>29</v>
      </c>
      <c r="N67" s="5" t="s">
        <v>101</v>
      </c>
      <c r="O67" s="5">
        <v>0</v>
      </c>
      <c r="P67" s="5">
        <v>100</v>
      </c>
      <c r="Q67" s="5">
        <v>0</v>
      </c>
      <c r="R67" s="5" t="s">
        <v>102</v>
      </c>
      <c r="S67" s="5"/>
      <c r="T67" s="44"/>
      <c r="U67" s="10">
        <v>2227699975</v>
      </c>
      <c r="V67" s="10">
        <v>2227699975</v>
      </c>
      <c r="W67" s="5"/>
      <c r="X67" s="44"/>
      <c r="Y67" s="10">
        <v>300523875</v>
      </c>
      <c r="Z67" s="10">
        <v>300523875</v>
      </c>
      <c r="AA67" s="5"/>
      <c r="AB67" s="44"/>
      <c r="AC67" s="10">
        <v>0</v>
      </c>
      <c r="AD67" s="10">
        <v>0</v>
      </c>
      <c r="AE67" s="10"/>
      <c r="AF67" s="44"/>
      <c r="AG67" s="10">
        <v>0</v>
      </c>
      <c r="AH67" s="10">
        <v>0</v>
      </c>
      <c r="AI67" s="5"/>
      <c r="AJ67" s="44"/>
      <c r="AK67" s="10">
        <v>0</v>
      </c>
      <c r="AL67" s="10">
        <v>0</v>
      </c>
      <c r="AM67" s="10"/>
      <c r="AN67" s="44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>
        <f t="shared" si="4"/>
        <v>2528223850</v>
      </c>
      <c r="CJ67" s="10">
        <f t="shared" si="5"/>
        <v>2528223850</v>
      </c>
      <c r="CK67" s="10"/>
      <c r="CL67" s="20" t="s">
        <v>42</v>
      </c>
    </row>
    <row r="68" spans="1:90" ht="31.5" x14ac:dyDescent="0.35">
      <c r="A68" s="1" t="s">
        <v>82</v>
      </c>
      <c r="B68" s="1" t="s">
        <v>58</v>
      </c>
      <c r="C68" s="2" t="s">
        <v>59</v>
      </c>
      <c r="D68" s="2" t="s">
        <v>59</v>
      </c>
      <c r="E68" s="2" t="s">
        <v>91</v>
      </c>
      <c r="F68" s="5" t="s">
        <v>674</v>
      </c>
      <c r="G68" s="5" t="s">
        <v>26</v>
      </c>
      <c r="H68" s="3">
        <v>0</v>
      </c>
      <c r="I68" s="5" t="s">
        <v>29</v>
      </c>
      <c r="J68" s="3" t="s">
        <v>99</v>
      </c>
      <c r="K68" s="3"/>
      <c r="L68" s="16" t="s">
        <v>201</v>
      </c>
      <c r="M68" s="16"/>
      <c r="N68" s="5"/>
      <c r="O68" s="5">
        <v>0</v>
      </c>
      <c r="P68" s="5">
        <v>100</v>
      </c>
      <c r="Q68" s="5">
        <v>0</v>
      </c>
      <c r="R68" s="5" t="s">
        <v>102</v>
      </c>
      <c r="S68" s="5"/>
      <c r="T68" s="44"/>
      <c r="U68" s="10">
        <v>9350000</v>
      </c>
      <c r="V68" s="10">
        <v>9350000</v>
      </c>
      <c r="W68" s="5"/>
      <c r="X68" s="44"/>
      <c r="Y68" s="10">
        <v>9350000</v>
      </c>
      <c r="Z68" s="10">
        <v>9350000</v>
      </c>
      <c r="AA68" s="5"/>
      <c r="AB68" s="44"/>
      <c r="AC68" s="10">
        <v>0</v>
      </c>
      <c r="AD68" s="10">
        <v>0</v>
      </c>
      <c r="AE68" s="10"/>
      <c r="AF68" s="44"/>
      <c r="AG68" s="10">
        <v>0</v>
      </c>
      <c r="AH68" s="10">
        <v>0</v>
      </c>
      <c r="AI68" s="5"/>
      <c r="AJ68" s="44"/>
      <c r="AK68" s="10">
        <v>0</v>
      </c>
      <c r="AL68" s="10">
        <v>0</v>
      </c>
      <c r="AM68" s="10"/>
      <c r="AN68" s="44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>
        <f t="shared" si="4"/>
        <v>18700000</v>
      </c>
      <c r="CJ68" s="10">
        <f t="shared" si="5"/>
        <v>18700000</v>
      </c>
      <c r="CK68" s="10"/>
      <c r="CL68" s="20" t="s">
        <v>42</v>
      </c>
    </row>
    <row r="69" spans="1:90" ht="31.5" x14ac:dyDescent="0.35">
      <c r="A69" s="1" t="s">
        <v>83</v>
      </c>
      <c r="B69" s="1" t="s">
        <v>58</v>
      </c>
      <c r="C69" s="2" t="s">
        <v>59</v>
      </c>
      <c r="D69" s="2" t="s">
        <v>59</v>
      </c>
      <c r="E69" s="2" t="s">
        <v>185</v>
      </c>
      <c r="F69" s="5" t="s">
        <v>674</v>
      </c>
      <c r="G69" s="5" t="s">
        <v>26</v>
      </c>
      <c r="H69" s="3">
        <v>0</v>
      </c>
      <c r="I69" s="5" t="s">
        <v>29</v>
      </c>
      <c r="J69" s="3" t="s">
        <v>99</v>
      </c>
      <c r="K69" s="3"/>
      <c r="L69" s="16" t="s">
        <v>199</v>
      </c>
      <c r="M69" s="16"/>
      <c r="N69" s="5"/>
      <c r="O69" s="5">
        <v>0</v>
      </c>
      <c r="P69" s="5">
        <v>100</v>
      </c>
      <c r="Q69" s="5">
        <v>0</v>
      </c>
      <c r="R69" s="5" t="s">
        <v>102</v>
      </c>
      <c r="S69" s="5"/>
      <c r="T69" s="44"/>
      <c r="U69" s="10">
        <v>9350000</v>
      </c>
      <c r="V69" s="10">
        <v>9350000</v>
      </c>
      <c r="W69" s="5"/>
      <c r="X69" s="44"/>
      <c r="Y69" s="10">
        <v>9350000</v>
      </c>
      <c r="Z69" s="10">
        <v>9350000</v>
      </c>
      <c r="AA69" s="5"/>
      <c r="AB69" s="44"/>
      <c r="AC69" s="10">
        <v>9350000</v>
      </c>
      <c r="AD69" s="10">
        <v>9350000</v>
      </c>
      <c r="AE69" s="10"/>
      <c r="AF69" s="44"/>
      <c r="AG69" s="10">
        <v>0</v>
      </c>
      <c r="AH69" s="10">
        <v>0</v>
      </c>
      <c r="AI69" s="5"/>
      <c r="AJ69" s="44"/>
      <c r="AK69" s="10">
        <v>0</v>
      </c>
      <c r="AL69" s="10">
        <v>0</v>
      </c>
      <c r="AM69" s="10"/>
      <c r="AN69" s="44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>
        <f t="shared" si="4"/>
        <v>28050000</v>
      </c>
      <c r="CJ69" s="10">
        <f t="shared" si="5"/>
        <v>28050000</v>
      </c>
      <c r="CK69" s="10"/>
      <c r="CL69" s="20" t="s">
        <v>42</v>
      </c>
    </row>
    <row r="70" spans="1:90" ht="31.5" x14ac:dyDescent="0.35">
      <c r="A70" s="1" t="s">
        <v>144</v>
      </c>
      <c r="B70" s="1" t="s">
        <v>58</v>
      </c>
      <c r="C70" s="2" t="s">
        <v>59</v>
      </c>
      <c r="D70" s="2" t="s">
        <v>59</v>
      </c>
      <c r="E70" s="2" t="s">
        <v>91</v>
      </c>
      <c r="F70" s="5" t="s">
        <v>674</v>
      </c>
      <c r="G70" s="5" t="s">
        <v>26</v>
      </c>
      <c r="H70" s="3">
        <v>0</v>
      </c>
      <c r="I70" s="5" t="s">
        <v>29</v>
      </c>
      <c r="J70" s="3" t="s">
        <v>99</v>
      </c>
      <c r="K70" s="3"/>
      <c r="L70" s="16" t="s">
        <v>199</v>
      </c>
      <c r="M70" s="16"/>
      <c r="N70" s="5"/>
      <c r="O70" s="5">
        <v>0</v>
      </c>
      <c r="P70" s="5">
        <v>100</v>
      </c>
      <c r="Q70" s="5">
        <v>0</v>
      </c>
      <c r="R70" s="5" t="s">
        <v>102</v>
      </c>
      <c r="S70" s="5"/>
      <c r="T70" s="44"/>
      <c r="U70" s="10">
        <v>9350000</v>
      </c>
      <c r="V70" s="10">
        <v>9350000</v>
      </c>
      <c r="W70" s="5"/>
      <c r="X70" s="44"/>
      <c r="Y70" s="10">
        <v>9350000</v>
      </c>
      <c r="Z70" s="10">
        <v>9350000</v>
      </c>
      <c r="AA70" s="5"/>
      <c r="AB70" s="44"/>
      <c r="AC70" s="10">
        <v>9350000</v>
      </c>
      <c r="AD70" s="10">
        <v>9350000</v>
      </c>
      <c r="AE70" s="10"/>
      <c r="AF70" s="44"/>
      <c r="AG70" s="10">
        <v>0</v>
      </c>
      <c r="AH70" s="10">
        <v>0</v>
      </c>
      <c r="AI70" s="5"/>
      <c r="AJ70" s="44"/>
      <c r="AK70" s="10">
        <v>0</v>
      </c>
      <c r="AL70" s="10">
        <v>0</v>
      </c>
      <c r="AM70" s="10"/>
      <c r="AN70" s="44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>
        <f t="shared" si="4"/>
        <v>28050000</v>
      </c>
      <c r="CJ70" s="10">
        <f t="shared" si="5"/>
        <v>28050000</v>
      </c>
      <c r="CK70" s="10"/>
      <c r="CL70" s="20" t="s">
        <v>42</v>
      </c>
    </row>
    <row r="71" spans="1:90" ht="31.5" x14ac:dyDescent="0.35">
      <c r="A71" s="1" t="s">
        <v>145</v>
      </c>
      <c r="B71" s="1" t="s">
        <v>58</v>
      </c>
      <c r="C71" s="2" t="s">
        <v>59</v>
      </c>
      <c r="D71" s="2" t="s">
        <v>59</v>
      </c>
      <c r="E71" s="2" t="s">
        <v>91</v>
      </c>
      <c r="F71" s="5" t="s">
        <v>674</v>
      </c>
      <c r="G71" s="5" t="s">
        <v>26</v>
      </c>
      <c r="H71" s="3">
        <v>0</v>
      </c>
      <c r="I71" s="5" t="s">
        <v>29</v>
      </c>
      <c r="J71" s="3" t="s">
        <v>99</v>
      </c>
      <c r="K71" s="3"/>
      <c r="L71" s="16" t="s">
        <v>199</v>
      </c>
      <c r="M71" s="16"/>
      <c r="N71" s="5"/>
      <c r="O71" s="5">
        <v>0</v>
      </c>
      <c r="P71" s="5">
        <v>100</v>
      </c>
      <c r="Q71" s="5">
        <v>0</v>
      </c>
      <c r="R71" s="5" t="s">
        <v>102</v>
      </c>
      <c r="S71" s="5"/>
      <c r="T71" s="44"/>
      <c r="U71" s="10">
        <v>9350000</v>
      </c>
      <c r="V71" s="10">
        <v>9350000</v>
      </c>
      <c r="W71" s="5"/>
      <c r="X71" s="44"/>
      <c r="Y71" s="10">
        <v>9350000</v>
      </c>
      <c r="Z71" s="10">
        <v>9350000</v>
      </c>
      <c r="AA71" s="5"/>
      <c r="AB71" s="44"/>
      <c r="AC71" s="10">
        <v>9350000</v>
      </c>
      <c r="AD71" s="10">
        <v>9350000</v>
      </c>
      <c r="AE71" s="10"/>
      <c r="AF71" s="44"/>
      <c r="AG71" s="10">
        <v>0</v>
      </c>
      <c r="AH71" s="10">
        <v>0</v>
      </c>
      <c r="AI71" s="5"/>
      <c r="AJ71" s="44"/>
      <c r="AK71" s="10">
        <v>0</v>
      </c>
      <c r="AL71" s="10">
        <v>0</v>
      </c>
      <c r="AM71" s="10"/>
      <c r="AN71" s="44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>
        <f t="shared" si="4"/>
        <v>28050000</v>
      </c>
      <c r="CJ71" s="10">
        <f t="shared" si="5"/>
        <v>28050000</v>
      </c>
      <c r="CK71" s="10"/>
      <c r="CL71" s="20" t="s">
        <v>42</v>
      </c>
    </row>
    <row r="72" spans="1:90" ht="31.5" x14ac:dyDescent="0.35">
      <c r="A72" s="1" t="s">
        <v>417</v>
      </c>
      <c r="B72" s="1" t="s">
        <v>58</v>
      </c>
      <c r="C72" s="2" t="s">
        <v>59</v>
      </c>
      <c r="D72" s="2" t="s">
        <v>59</v>
      </c>
      <c r="E72" s="2" t="s">
        <v>186</v>
      </c>
      <c r="F72" s="5" t="s">
        <v>674</v>
      </c>
      <c r="G72" s="5" t="s">
        <v>210</v>
      </c>
      <c r="H72" s="3">
        <v>0</v>
      </c>
      <c r="I72" s="32">
        <v>44743</v>
      </c>
      <c r="J72" s="3" t="s">
        <v>96</v>
      </c>
      <c r="K72" s="3"/>
      <c r="L72" s="16"/>
      <c r="M72" s="32">
        <v>44743</v>
      </c>
      <c r="N72" s="5" t="s">
        <v>201</v>
      </c>
      <c r="O72" s="5">
        <v>0</v>
      </c>
      <c r="P72" s="5">
        <v>100</v>
      </c>
      <c r="Q72" s="5">
        <v>0</v>
      </c>
      <c r="R72" s="5" t="s">
        <v>102</v>
      </c>
      <c r="S72" s="5"/>
      <c r="T72" s="44"/>
      <c r="U72" s="10">
        <v>7365250</v>
      </c>
      <c r="V72" s="10">
        <v>7365250</v>
      </c>
      <c r="W72" s="5"/>
      <c r="X72" s="44"/>
      <c r="Y72" s="10">
        <v>7365250</v>
      </c>
      <c r="Z72" s="10">
        <v>7365250</v>
      </c>
      <c r="AA72" s="5"/>
      <c r="AB72" s="44"/>
      <c r="AC72" s="10">
        <v>0</v>
      </c>
      <c r="AD72" s="10">
        <v>0</v>
      </c>
      <c r="AE72" s="10"/>
      <c r="AF72" s="44"/>
      <c r="AG72" s="10">
        <v>0</v>
      </c>
      <c r="AH72" s="10">
        <v>0</v>
      </c>
      <c r="AI72" s="5"/>
      <c r="AJ72" s="44"/>
      <c r="AK72" s="10">
        <v>0</v>
      </c>
      <c r="AL72" s="10">
        <v>0</v>
      </c>
      <c r="AM72" s="10"/>
      <c r="AN72" s="44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>
        <f t="shared" si="4"/>
        <v>14730500</v>
      </c>
      <c r="CJ72" s="10">
        <f t="shared" si="5"/>
        <v>14730500</v>
      </c>
      <c r="CK72" s="10"/>
      <c r="CL72" s="20" t="s">
        <v>42</v>
      </c>
    </row>
    <row r="73" spans="1:90" ht="31.5" x14ac:dyDescent="0.35">
      <c r="A73" s="1" t="s">
        <v>385</v>
      </c>
      <c r="B73" s="1" t="s">
        <v>64</v>
      </c>
      <c r="C73" s="2" t="s">
        <v>65</v>
      </c>
      <c r="D73" s="2" t="s">
        <v>65</v>
      </c>
      <c r="E73" s="2" t="s">
        <v>187</v>
      </c>
      <c r="F73" s="5" t="s">
        <v>674</v>
      </c>
      <c r="G73" s="5" t="s">
        <v>26</v>
      </c>
      <c r="H73" s="3">
        <v>0</v>
      </c>
      <c r="I73" s="5" t="s">
        <v>29</v>
      </c>
      <c r="J73" s="3" t="s">
        <v>93</v>
      </c>
      <c r="K73" s="3"/>
      <c r="L73" s="16"/>
      <c r="M73" s="16" t="s">
        <v>29</v>
      </c>
      <c r="N73" s="5" t="s">
        <v>202</v>
      </c>
      <c r="O73" s="5">
        <v>0</v>
      </c>
      <c r="P73" s="5">
        <v>100</v>
      </c>
      <c r="Q73" s="5">
        <v>0</v>
      </c>
      <c r="R73" s="5" t="s">
        <v>102</v>
      </c>
      <c r="S73" s="5"/>
      <c r="T73" s="44"/>
      <c r="U73" s="10">
        <v>4179166</v>
      </c>
      <c r="V73" s="10">
        <v>4179166</v>
      </c>
      <c r="W73" s="5"/>
      <c r="X73" s="44"/>
      <c r="Y73" s="10">
        <v>2507500</v>
      </c>
      <c r="Z73" s="10">
        <v>2507500</v>
      </c>
      <c r="AA73" s="5"/>
      <c r="AB73" s="44"/>
      <c r="AC73" s="10">
        <v>626875</v>
      </c>
      <c r="AD73" s="10">
        <v>626875</v>
      </c>
      <c r="AE73" s="10"/>
      <c r="AF73" s="44"/>
      <c r="AG73" s="10">
        <v>0</v>
      </c>
      <c r="AH73" s="10">
        <v>0</v>
      </c>
      <c r="AI73" s="5"/>
      <c r="AJ73" s="44"/>
      <c r="AK73" s="10">
        <v>0</v>
      </c>
      <c r="AL73" s="10">
        <v>0</v>
      </c>
      <c r="AM73" s="10"/>
      <c r="AN73" s="44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>
        <f t="shared" si="4"/>
        <v>7313541</v>
      </c>
      <c r="CJ73" s="10">
        <f t="shared" si="5"/>
        <v>7313541</v>
      </c>
      <c r="CK73" s="10"/>
      <c r="CL73" s="20" t="s">
        <v>42</v>
      </c>
    </row>
    <row r="74" spans="1:90" ht="31.5" x14ac:dyDescent="0.35">
      <c r="A74" s="1" t="s">
        <v>701</v>
      </c>
      <c r="B74" s="1" t="s">
        <v>78</v>
      </c>
      <c r="C74" s="2" t="s">
        <v>79</v>
      </c>
      <c r="D74" s="2" t="s">
        <v>79</v>
      </c>
      <c r="E74" s="2" t="s">
        <v>90</v>
      </c>
      <c r="F74" s="5" t="s">
        <v>674</v>
      </c>
      <c r="G74" s="5" t="s">
        <v>26</v>
      </c>
      <c r="H74" s="3">
        <v>100</v>
      </c>
      <c r="I74" s="5" t="s">
        <v>29</v>
      </c>
      <c r="J74" s="3" t="s">
        <v>31</v>
      </c>
      <c r="K74" s="3"/>
      <c r="L74" s="16"/>
      <c r="M74" s="16" t="s">
        <v>29</v>
      </c>
      <c r="N74" s="5" t="s">
        <v>201</v>
      </c>
      <c r="O74" s="5">
        <v>0</v>
      </c>
      <c r="P74" s="5">
        <v>100</v>
      </c>
      <c r="Q74" s="5">
        <v>0</v>
      </c>
      <c r="R74" s="5" t="s">
        <v>102</v>
      </c>
      <c r="S74" s="5"/>
      <c r="T74" s="44"/>
      <c r="U74" s="10">
        <v>1626050</v>
      </c>
      <c r="V74" s="10">
        <v>1821176.0000000002</v>
      </c>
      <c r="W74" s="5"/>
      <c r="X74" s="44"/>
      <c r="Y74" s="10">
        <v>1626050</v>
      </c>
      <c r="Z74" s="10">
        <v>1821176.0000000002</v>
      </c>
      <c r="AA74" s="5"/>
      <c r="AB74" s="44"/>
      <c r="AC74" s="10">
        <v>0</v>
      </c>
      <c r="AD74" s="10">
        <v>0</v>
      </c>
      <c r="AE74" s="10"/>
      <c r="AF74" s="44"/>
      <c r="AG74" s="10">
        <v>0</v>
      </c>
      <c r="AH74" s="10">
        <v>0</v>
      </c>
      <c r="AI74" s="5"/>
      <c r="AJ74" s="44"/>
      <c r="AK74" s="10">
        <v>0</v>
      </c>
      <c r="AL74" s="10">
        <v>0</v>
      </c>
      <c r="AM74" s="10"/>
      <c r="AN74" s="44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>
        <f t="shared" si="4"/>
        <v>3252100</v>
      </c>
      <c r="CJ74" s="10">
        <f t="shared" si="5"/>
        <v>3642352.0000000005</v>
      </c>
      <c r="CK74" s="10"/>
      <c r="CL74" s="20" t="s">
        <v>42</v>
      </c>
    </row>
    <row r="75" spans="1:90" ht="31.5" x14ac:dyDescent="0.35">
      <c r="A75" s="1" t="s">
        <v>699</v>
      </c>
      <c r="B75" s="1" t="s">
        <v>64</v>
      </c>
      <c r="C75" s="2" t="s">
        <v>65</v>
      </c>
      <c r="D75" s="2" t="s">
        <v>65</v>
      </c>
      <c r="E75" s="2" t="s">
        <v>188</v>
      </c>
      <c r="F75" s="5" t="s">
        <v>674</v>
      </c>
      <c r="G75" s="5" t="s">
        <v>26</v>
      </c>
      <c r="H75" s="3">
        <v>0</v>
      </c>
      <c r="I75" s="5" t="s">
        <v>29</v>
      </c>
      <c r="J75" s="3" t="s">
        <v>99</v>
      </c>
      <c r="K75" s="3"/>
      <c r="L75" s="16"/>
      <c r="M75" s="16" t="s">
        <v>29</v>
      </c>
      <c r="N75" s="5" t="s">
        <v>202</v>
      </c>
      <c r="O75" s="5">
        <v>0</v>
      </c>
      <c r="P75" s="5">
        <v>100</v>
      </c>
      <c r="Q75" s="5">
        <v>0</v>
      </c>
      <c r="R75" s="5" t="s">
        <v>102</v>
      </c>
      <c r="S75" s="5"/>
      <c r="T75" s="44"/>
      <c r="U75" s="10">
        <v>1275000</v>
      </c>
      <c r="V75" s="10">
        <v>1275000</v>
      </c>
      <c r="W75" s="5"/>
      <c r="X75" s="44"/>
      <c r="Y75" s="10">
        <v>1274999.0135999999</v>
      </c>
      <c r="Z75" s="10">
        <v>1274999.0135999999</v>
      </c>
      <c r="AA75" s="5"/>
      <c r="AB75" s="44"/>
      <c r="AC75" s="10">
        <v>159375</v>
      </c>
      <c r="AD75" s="10">
        <v>159375</v>
      </c>
      <c r="AE75" s="10"/>
      <c r="AF75" s="44"/>
      <c r="AG75" s="10">
        <v>0</v>
      </c>
      <c r="AH75" s="10">
        <v>0</v>
      </c>
      <c r="AI75" s="5"/>
      <c r="AJ75" s="44"/>
      <c r="AK75" s="10">
        <v>0</v>
      </c>
      <c r="AL75" s="10">
        <v>0</v>
      </c>
      <c r="AM75" s="10"/>
      <c r="AN75" s="44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>
        <f t="shared" si="4"/>
        <v>2709374.0136000002</v>
      </c>
      <c r="CJ75" s="10">
        <f t="shared" si="5"/>
        <v>2709374.0136000002</v>
      </c>
      <c r="CK75" s="10"/>
      <c r="CL75" s="20" t="s">
        <v>42</v>
      </c>
    </row>
    <row r="76" spans="1:90" ht="31.5" x14ac:dyDescent="0.35">
      <c r="A76" s="1" t="s">
        <v>85</v>
      </c>
      <c r="B76" s="1" t="s">
        <v>78</v>
      </c>
      <c r="C76" s="2" t="s">
        <v>79</v>
      </c>
      <c r="D76" s="2" t="s">
        <v>79</v>
      </c>
      <c r="E76" s="2" t="s">
        <v>189</v>
      </c>
      <c r="F76" s="5" t="s">
        <v>674</v>
      </c>
      <c r="G76" s="5" t="s">
        <v>26</v>
      </c>
      <c r="H76" s="3">
        <v>0</v>
      </c>
      <c r="I76" s="5" t="s">
        <v>29</v>
      </c>
      <c r="J76" s="3" t="s">
        <v>95</v>
      </c>
      <c r="K76" s="3"/>
      <c r="L76" s="16"/>
      <c r="M76" s="16" t="s">
        <v>30</v>
      </c>
      <c r="N76" s="5" t="s">
        <v>202</v>
      </c>
      <c r="O76" s="5">
        <v>0</v>
      </c>
      <c r="P76" s="5">
        <v>100</v>
      </c>
      <c r="Q76" s="5">
        <v>0</v>
      </c>
      <c r="R76" s="5" t="s">
        <v>102</v>
      </c>
      <c r="S76" s="5"/>
      <c r="T76" s="44"/>
      <c r="U76" s="10">
        <v>204943965.12</v>
      </c>
      <c r="V76" s="10">
        <v>204943965.12</v>
      </c>
      <c r="W76" s="5"/>
      <c r="X76" s="44"/>
      <c r="Y76" s="10">
        <v>300770484</v>
      </c>
      <c r="Z76" s="10">
        <v>300770484</v>
      </c>
      <c r="AA76" s="5"/>
      <c r="AB76" s="44"/>
      <c r="AC76" s="10">
        <v>76248888</v>
      </c>
      <c r="AD76" s="10">
        <v>76248888</v>
      </c>
      <c r="AE76" s="10"/>
      <c r="AF76" s="44"/>
      <c r="AG76" s="10">
        <v>0</v>
      </c>
      <c r="AH76" s="10">
        <v>0</v>
      </c>
      <c r="AI76" s="5"/>
      <c r="AJ76" s="44"/>
      <c r="AK76" s="10">
        <v>0</v>
      </c>
      <c r="AL76" s="10">
        <v>0</v>
      </c>
      <c r="AM76" s="10"/>
      <c r="AN76" s="44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>
        <f t="shared" si="4"/>
        <v>581963337.12</v>
      </c>
      <c r="CJ76" s="10">
        <f t="shared" si="5"/>
        <v>581963337.12</v>
      </c>
      <c r="CK76" s="10"/>
      <c r="CL76" s="20" t="s">
        <v>42</v>
      </c>
    </row>
    <row r="77" spans="1:90" ht="31.5" x14ac:dyDescent="0.35">
      <c r="A77" s="1" t="s">
        <v>203</v>
      </c>
      <c r="B77" s="1" t="s">
        <v>78</v>
      </c>
      <c r="C77" s="2" t="s">
        <v>79</v>
      </c>
      <c r="D77" s="2" t="s">
        <v>79</v>
      </c>
      <c r="E77" s="2" t="s">
        <v>204</v>
      </c>
      <c r="F77" s="5" t="s">
        <v>674</v>
      </c>
      <c r="G77" s="5" t="s">
        <v>205</v>
      </c>
      <c r="H77" s="3">
        <v>100</v>
      </c>
      <c r="I77" s="32">
        <v>44652</v>
      </c>
      <c r="J77" s="3" t="s">
        <v>206</v>
      </c>
      <c r="K77" s="3"/>
      <c r="L77" s="16"/>
      <c r="M77" s="16" t="s">
        <v>30</v>
      </c>
      <c r="N77" s="5" t="s">
        <v>199</v>
      </c>
      <c r="O77" s="5">
        <v>0</v>
      </c>
      <c r="P77" s="5">
        <v>100</v>
      </c>
      <c r="Q77" s="5">
        <v>0</v>
      </c>
      <c r="R77" s="5" t="s">
        <v>102</v>
      </c>
      <c r="S77" s="5"/>
      <c r="T77" s="44"/>
      <c r="U77" s="10">
        <v>763325</v>
      </c>
      <c r="V77" s="10">
        <v>763325</v>
      </c>
      <c r="W77" s="5"/>
      <c r="X77" s="44"/>
      <c r="Y77" s="10">
        <v>763325</v>
      </c>
      <c r="Z77" s="10">
        <v>763325</v>
      </c>
      <c r="AA77" s="5"/>
      <c r="AB77" s="44"/>
      <c r="AC77" s="10">
        <v>763325</v>
      </c>
      <c r="AD77" s="10">
        <v>763325</v>
      </c>
      <c r="AE77" s="10"/>
      <c r="AF77" s="44"/>
      <c r="AG77" s="10">
        <v>0</v>
      </c>
      <c r="AH77" s="10">
        <v>0</v>
      </c>
      <c r="AI77" s="5"/>
      <c r="AJ77" s="44"/>
      <c r="AK77" s="10">
        <v>0</v>
      </c>
      <c r="AL77" s="10">
        <v>0</v>
      </c>
      <c r="AM77" s="10"/>
      <c r="AN77" s="44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>
        <f t="shared" si="4"/>
        <v>2289975</v>
      </c>
      <c r="CJ77" s="10">
        <f t="shared" si="5"/>
        <v>2289975</v>
      </c>
      <c r="CK77" s="10"/>
      <c r="CL77" s="20" t="s">
        <v>42</v>
      </c>
    </row>
    <row r="78" spans="1:90" ht="31.5" x14ac:dyDescent="0.35">
      <c r="A78" s="1" t="s">
        <v>207</v>
      </c>
      <c r="B78" s="1" t="s">
        <v>55</v>
      </c>
      <c r="C78" s="2" t="s">
        <v>56</v>
      </c>
      <c r="D78" s="2" t="s">
        <v>56</v>
      </c>
      <c r="E78" s="2" t="s">
        <v>208</v>
      </c>
      <c r="F78" s="5" t="s">
        <v>674</v>
      </c>
      <c r="G78" s="5" t="s">
        <v>210</v>
      </c>
      <c r="H78" s="3">
        <v>0</v>
      </c>
      <c r="I78" s="32">
        <v>44652</v>
      </c>
      <c r="J78" s="3" t="s">
        <v>211</v>
      </c>
      <c r="K78" s="3"/>
      <c r="L78" s="32">
        <v>46357</v>
      </c>
      <c r="M78" s="16"/>
      <c r="N78" s="5"/>
      <c r="O78" s="5">
        <v>0</v>
      </c>
      <c r="P78" s="5">
        <v>100</v>
      </c>
      <c r="Q78" s="5">
        <v>0</v>
      </c>
      <c r="R78" s="5" t="s">
        <v>102</v>
      </c>
      <c r="S78" s="5"/>
      <c r="T78" s="44"/>
      <c r="U78" s="10">
        <v>1406184</v>
      </c>
      <c r="V78" s="10">
        <v>1406184</v>
      </c>
      <c r="W78" s="5"/>
      <c r="X78" s="44"/>
      <c r="Y78" s="10">
        <v>1406184</v>
      </c>
      <c r="Z78" s="10">
        <v>1406184</v>
      </c>
      <c r="AA78" s="5"/>
      <c r="AB78" s="44"/>
      <c r="AC78" s="10">
        <v>1406184</v>
      </c>
      <c r="AD78" s="10">
        <v>1406184</v>
      </c>
      <c r="AE78" s="10"/>
      <c r="AF78" s="44"/>
      <c r="AG78" s="10">
        <v>1406184</v>
      </c>
      <c r="AH78" s="10">
        <v>1406184</v>
      </c>
      <c r="AI78" s="5"/>
      <c r="AJ78" s="44"/>
      <c r="AK78" s="10">
        <v>1406184</v>
      </c>
      <c r="AL78" s="10">
        <v>1406184</v>
      </c>
      <c r="AM78" s="10"/>
      <c r="AN78" s="44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>
        <f t="shared" si="4"/>
        <v>7030920</v>
      </c>
      <c r="CJ78" s="10">
        <f t="shared" si="5"/>
        <v>7030920</v>
      </c>
      <c r="CK78" s="10"/>
      <c r="CL78" s="20" t="s">
        <v>42</v>
      </c>
    </row>
    <row r="79" spans="1:90" ht="31.5" x14ac:dyDescent="0.35">
      <c r="A79" s="1" t="s">
        <v>320</v>
      </c>
      <c r="B79" s="1" t="s">
        <v>55</v>
      </c>
      <c r="C79" s="2" t="s">
        <v>56</v>
      </c>
      <c r="D79" s="2" t="s">
        <v>56</v>
      </c>
      <c r="E79" s="2" t="s">
        <v>209</v>
      </c>
      <c r="F79" s="5" t="s">
        <v>674</v>
      </c>
      <c r="G79" s="5" t="s">
        <v>210</v>
      </c>
      <c r="H79" s="3">
        <v>0</v>
      </c>
      <c r="I79" s="32">
        <v>44713</v>
      </c>
      <c r="J79" s="3" t="s">
        <v>93</v>
      </c>
      <c r="K79" s="3"/>
      <c r="L79" s="16"/>
      <c r="M79" s="32">
        <v>44713</v>
      </c>
      <c r="N79" s="5" t="s">
        <v>199</v>
      </c>
      <c r="O79" s="5">
        <v>0</v>
      </c>
      <c r="P79" s="5">
        <v>100</v>
      </c>
      <c r="Q79" s="5">
        <v>0</v>
      </c>
      <c r="R79" s="5" t="s">
        <v>102</v>
      </c>
      <c r="S79" s="5"/>
      <c r="T79" s="44"/>
      <c r="U79" s="10">
        <v>19222310</v>
      </c>
      <c r="V79" s="10">
        <v>19222310</v>
      </c>
      <c r="W79" s="5"/>
      <c r="X79" s="44"/>
      <c r="Y79" s="10">
        <v>23399705</v>
      </c>
      <c r="Z79" s="10">
        <v>23399705</v>
      </c>
      <c r="AA79" s="5"/>
      <c r="AB79" s="44"/>
      <c r="AC79" s="10">
        <v>23455820</v>
      </c>
      <c r="AD79" s="10">
        <v>23455820</v>
      </c>
      <c r="AE79" s="10"/>
      <c r="AF79" s="44"/>
      <c r="AG79" s="10">
        <v>0</v>
      </c>
      <c r="AH79" s="10">
        <v>0</v>
      </c>
      <c r="AI79" s="5"/>
      <c r="AJ79" s="44"/>
      <c r="AK79" s="10">
        <v>0</v>
      </c>
      <c r="AL79" s="10">
        <v>0</v>
      </c>
      <c r="AM79" s="10"/>
      <c r="AN79" s="44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>
        <f t="shared" si="4"/>
        <v>66077835</v>
      </c>
      <c r="CJ79" s="10">
        <f t="shared" si="5"/>
        <v>66077835</v>
      </c>
      <c r="CK79" s="10"/>
      <c r="CL79" s="20" t="s">
        <v>42</v>
      </c>
    </row>
    <row r="80" spans="1:90" ht="63" x14ac:dyDescent="0.35">
      <c r="A80" s="1" t="s">
        <v>212</v>
      </c>
      <c r="B80" s="1" t="s">
        <v>213</v>
      </c>
      <c r="C80" s="2" t="s">
        <v>214</v>
      </c>
      <c r="D80" s="2" t="s">
        <v>215</v>
      </c>
      <c r="E80" s="2" t="s">
        <v>216</v>
      </c>
      <c r="F80" s="5" t="s">
        <v>674</v>
      </c>
      <c r="G80" s="5" t="s">
        <v>217</v>
      </c>
      <c r="H80" s="3">
        <v>0</v>
      </c>
      <c r="I80" s="32">
        <v>44652</v>
      </c>
      <c r="J80" s="3" t="s">
        <v>211</v>
      </c>
      <c r="K80" s="3"/>
      <c r="L80" s="32">
        <v>45261</v>
      </c>
      <c r="M80" s="16"/>
      <c r="N80" s="5"/>
      <c r="O80" s="5">
        <v>100</v>
      </c>
      <c r="P80" s="5">
        <v>0</v>
      </c>
      <c r="Q80" s="5">
        <v>0</v>
      </c>
      <c r="R80" s="5" t="s">
        <v>102</v>
      </c>
      <c r="S80" s="5"/>
      <c r="T80" s="44"/>
      <c r="U80" s="10">
        <v>820000</v>
      </c>
      <c r="V80" s="10">
        <v>820000</v>
      </c>
      <c r="W80" s="5"/>
      <c r="X80" s="44"/>
      <c r="Y80" s="10">
        <v>0</v>
      </c>
      <c r="Z80" s="10">
        <v>0</v>
      </c>
      <c r="AA80" s="5"/>
      <c r="AB80" s="44"/>
      <c r="AC80" s="10">
        <v>0</v>
      </c>
      <c r="AD80" s="10">
        <v>0</v>
      </c>
      <c r="AE80" s="10"/>
      <c r="AF80" s="44"/>
      <c r="AG80" s="10">
        <v>0</v>
      </c>
      <c r="AH80" s="10">
        <v>0</v>
      </c>
      <c r="AI80" s="5"/>
      <c r="AJ80" s="44"/>
      <c r="AK80" s="10">
        <v>0</v>
      </c>
      <c r="AL80" s="10">
        <v>0</v>
      </c>
      <c r="AM80" s="10"/>
      <c r="AN80" s="44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>
        <f t="shared" si="4"/>
        <v>820000</v>
      </c>
      <c r="CJ80" s="10">
        <f t="shared" si="5"/>
        <v>820000</v>
      </c>
      <c r="CK80" s="10"/>
      <c r="CL80" s="20" t="s">
        <v>42</v>
      </c>
    </row>
    <row r="81" spans="1:90" ht="31.5" x14ac:dyDescent="0.35">
      <c r="A81" s="1" t="s">
        <v>466</v>
      </c>
      <c r="B81" s="1" t="s">
        <v>64</v>
      </c>
      <c r="C81" s="2" t="s">
        <v>65</v>
      </c>
      <c r="D81" s="2" t="s">
        <v>65</v>
      </c>
      <c r="E81" s="2" t="s">
        <v>220</v>
      </c>
      <c r="F81" s="5" t="s">
        <v>674</v>
      </c>
      <c r="G81" s="5" t="s">
        <v>210</v>
      </c>
      <c r="H81" s="3">
        <v>0</v>
      </c>
      <c r="I81" s="32">
        <v>44652</v>
      </c>
      <c r="J81" s="3" t="s">
        <v>225</v>
      </c>
      <c r="K81" s="3"/>
      <c r="L81" s="32"/>
      <c r="M81" s="16" t="s">
        <v>226</v>
      </c>
      <c r="N81" s="5" t="s">
        <v>227</v>
      </c>
      <c r="O81" s="5">
        <v>0</v>
      </c>
      <c r="P81" s="5">
        <v>100</v>
      </c>
      <c r="Q81" s="5">
        <v>0</v>
      </c>
      <c r="R81" s="5" t="s">
        <v>102</v>
      </c>
      <c r="S81" s="5"/>
      <c r="T81" s="44"/>
      <c r="U81" s="10">
        <v>72449266</v>
      </c>
      <c r="V81" s="10">
        <v>72449266</v>
      </c>
      <c r="W81" s="5"/>
      <c r="X81" s="44"/>
      <c r="Y81" s="10">
        <v>66036399</v>
      </c>
      <c r="Z81" s="10">
        <v>66036399</v>
      </c>
      <c r="AA81" s="5"/>
      <c r="AB81" s="44"/>
      <c r="AC81" s="10">
        <v>66036399</v>
      </c>
      <c r="AD81" s="10">
        <v>66036399</v>
      </c>
      <c r="AE81" s="10"/>
      <c r="AF81" s="44"/>
      <c r="AG81" s="10">
        <v>22012133</v>
      </c>
      <c r="AH81" s="10">
        <v>22012133</v>
      </c>
      <c r="AI81" s="5"/>
      <c r="AJ81" s="44"/>
      <c r="AK81" s="10">
        <v>0</v>
      </c>
      <c r="AL81" s="10">
        <v>0</v>
      </c>
      <c r="AM81" s="10"/>
      <c r="AN81" s="44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>
        <f t="shared" si="4"/>
        <v>226534197</v>
      </c>
      <c r="CJ81" s="10">
        <f t="shared" si="5"/>
        <v>226534197</v>
      </c>
      <c r="CK81" s="10"/>
      <c r="CL81" s="20" t="s">
        <v>42</v>
      </c>
    </row>
    <row r="82" spans="1:90" ht="31.5" x14ac:dyDescent="0.35">
      <c r="A82" s="1" t="s">
        <v>505</v>
      </c>
      <c r="B82" s="1" t="s">
        <v>48</v>
      </c>
      <c r="C82" s="2" t="s">
        <v>49</v>
      </c>
      <c r="D82" s="2" t="s">
        <v>49</v>
      </c>
      <c r="E82" s="2" t="s">
        <v>221</v>
      </c>
      <c r="F82" s="5" t="s">
        <v>674</v>
      </c>
      <c r="G82" s="5" t="s">
        <v>210</v>
      </c>
      <c r="H82" s="3">
        <v>0</v>
      </c>
      <c r="I82" s="32">
        <v>44652</v>
      </c>
      <c r="J82" s="3" t="s">
        <v>225</v>
      </c>
      <c r="K82" s="3"/>
      <c r="L82" s="32"/>
      <c r="M82" s="16" t="s">
        <v>226</v>
      </c>
      <c r="N82" s="5" t="s">
        <v>227</v>
      </c>
      <c r="O82" s="5">
        <v>0</v>
      </c>
      <c r="P82" s="5">
        <v>100</v>
      </c>
      <c r="Q82" s="5">
        <v>0</v>
      </c>
      <c r="R82" s="5" t="s">
        <v>102</v>
      </c>
      <c r="S82" s="5"/>
      <c r="T82" s="44"/>
      <c r="U82" s="10">
        <v>39927633</v>
      </c>
      <c r="V82" s="10">
        <v>39927633</v>
      </c>
      <c r="W82" s="5"/>
      <c r="X82" s="44"/>
      <c r="Y82" s="10">
        <v>49150624</v>
      </c>
      <c r="Z82" s="10">
        <v>49150624</v>
      </c>
      <c r="AA82" s="5"/>
      <c r="AB82" s="44"/>
      <c r="AC82" s="10">
        <v>49150624</v>
      </c>
      <c r="AD82" s="10">
        <v>49150624</v>
      </c>
      <c r="AE82" s="10"/>
      <c r="AF82" s="44"/>
      <c r="AG82" s="10">
        <v>16383541</v>
      </c>
      <c r="AH82" s="10">
        <v>16383541</v>
      </c>
      <c r="AI82" s="5"/>
      <c r="AJ82" s="44"/>
      <c r="AK82" s="10">
        <v>0</v>
      </c>
      <c r="AL82" s="10">
        <v>0</v>
      </c>
      <c r="AM82" s="10"/>
      <c r="AN82" s="44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>
        <f t="shared" si="4"/>
        <v>154612422</v>
      </c>
      <c r="CJ82" s="10">
        <f t="shared" si="5"/>
        <v>154612422</v>
      </c>
      <c r="CK82" s="10"/>
      <c r="CL82" s="20" t="s">
        <v>42</v>
      </c>
    </row>
    <row r="83" spans="1:90" ht="31.5" x14ac:dyDescent="0.35">
      <c r="A83" s="1" t="s">
        <v>469</v>
      </c>
      <c r="B83" s="1" t="s">
        <v>45</v>
      </c>
      <c r="C83" s="2" t="s">
        <v>46</v>
      </c>
      <c r="D83" s="2" t="s">
        <v>46</v>
      </c>
      <c r="E83" s="2" t="s">
        <v>222</v>
      </c>
      <c r="F83" s="5" t="s">
        <v>674</v>
      </c>
      <c r="G83" s="5" t="s">
        <v>210</v>
      </c>
      <c r="H83" s="3">
        <v>0</v>
      </c>
      <c r="I83" s="32">
        <v>44652</v>
      </c>
      <c r="J83" s="3" t="s">
        <v>225</v>
      </c>
      <c r="K83" s="3"/>
      <c r="L83" s="32"/>
      <c r="M83" s="16" t="s">
        <v>226</v>
      </c>
      <c r="N83" s="5" t="s">
        <v>227</v>
      </c>
      <c r="O83" s="5">
        <v>0</v>
      </c>
      <c r="P83" s="5">
        <v>100</v>
      </c>
      <c r="Q83" s="5">
        <v>0</v>
      </c>
      <c r="R83" s="5" t="s">
        <v>102</v>
      </c>
      <c r="S83" s="5"/>
      <c r="T83" s="44"/>
      <c r="U83" s="10">
        <v>132026050</v>
      </c>
      <c r="V83" s="10">
        <v>132026050</v>
      </c>
      <c r="W83" s="5"/>
      <c r="X83" s="44"/>
      <c r="Y83" s="10">
        <v>113080875</v>
      </c>
      <c r="Z83" s="10">
        <v>113080875</v>
      </c>
      <c r="AA83" s="5"/>
      <c r="AB83" s="44"/>
      <c r="AC83" s="10">
        <v>113080875</v>
      </c>
      <c r="AD83" s="10">
        <v>113080875</v>
      </c>
      <c r="AE83" s="10"/>
      <c r="AF83" s="44"/>
      <c r="AG83" s="10">
        <v>37693625</v>
      </c>
      <c r="AH83" s="10">
        <v>37693625</v>
      </c>
      <c r="AI83" s="5"/>
      <c r="AJ83" s="44"/>
      <c r="AK83" s="10">
        <v>0</v>
      </c>
      <c r="AL83" s="10">
        <v>0</v>
      </c>
      <c r="AM83" s="10"/>
      <c r="AN83" s="44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>
        <f t="shared" si="4"/>
        <v>395881425</v>
      </c>
      <c r="CJ83" s="10">
        <f t="shared" si="5"/>
        <v>395881425</v>
      </c>
      <c r="CK83" s="10"/>
      <c r="CL83" s="20" t="s">
        <v>42</v>
      </c>
    </row>
    <row r="84" spans="1:90" ht="42" x14ac:dyDescent="0.35">
      <c r="A84" s="1" t="s">
        <v>218</v>
      </c>
      <c r="B84" s="1" t="s">
        <v>86</v>
      </c>
      <c r="C84" s="2" t="s">
        <v>87</v>
      </c>
      <c r="D84" s="2" t="s">
        <v>87</v>
      </c>
      <c r="E84" s="2" t="s">
        <v>223</v>
      </c>
      <c r="F84" s="5" t="s">
        <v>674</v>
      </c>
      <c r="G84" s="5" t="s">
        <v>210</v>
      </c>
      <c r="H84" s="3">
        <v>0</v>
      </c>
      <c r="I84" s="32">
        <v>44652</v>
      </c>
      <c r="J84" s="3" t="s">
        <v>225</v>
      </c>
      <c r="K84" s="3"/>
      <c r="L84" s="32"/>
      <c r="M84" s="16" t="s">
        <v>226</v>
      </c>
      <c r="N84" s="5" t="s">
        <v>228</v>
      </c>
      <c r="O84" s="5">
        <v>0</v>
      </c>
      <c r="P84" s="5">
        <v>100</v>
      </c>
      <c r="Q84" s="5">
        <v>0</v>
      </c>
      <c r="R84" s="5" t="s">
        <v>102</v>
      </c>
      <c r="S84" s="5"/>
      <c r="T84" s="44"/>
      <c r="U84" s="10">
        <v>9595000</v>
      </c>
      <c r="V84" s="10">
        <v>9595000</v>
      </c>
      <c r="W84" s="5"/>
      <c r="X84" s="44"/>
      <c r="Y84" s="10">
        <v>14392500</v>
      </c>
      <c r="Z84" s="10">
        <v>14392500</v>
      </c>
      <c r="AA84" s="5"/>
      <c r="AB84" s="44"/>
      <c r="AC84" s="10">
        <v>4797500</v>
      </c>
      <c r="AD84" s="10">
        <v>4797500</v>
      </c>
      <c r="AE84" s="10"/>
      <c r="AF84" s="44"/>
      <c r="AG84" s="10">
        <v>0</v>
      </c>
      <c r="AH84" s="10">
        <v>0</v>
      </c>
      <c r="AI84" s="5"/>
      <c r="AJ84" s="44"/>
      <c r="AK84" s="10">
        <v>0</v>
      </c>
      <c r="AL84" s="10">
        <v>0</v>
      </c>
      <c r="AM84" s="10"/>
      <c r="AN84" s="44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>
        <f t="shared" si="4"/>
        <v>28785000</v>
      </c>
      <c r="CJ84" s="10">
        <f t="shared" si="5"/>
        <v>28785000</v>
      </c>
      <c r="CK84" s="10"/>
      <c r="CL84" s="20" t="s">
        <v>42</v>
      </c>
    </row>
    <row r="85" spans="1:90" ht="31.5" x14ac:dyDescent="0.35">
      <c r="A85" s="1" t="s">
        <v>219</v>
      </c>
      <c r="B85" s="1" t="s">
        <v>133</v>
      </c>
      <c r="C85" s="2" t="s">
        <v>134</v>
      </c>
      <c r="D85" s="2" t="s">
        <v>134</v>
      </c>
      <c r="E85" s="2" t="s">
        <v>224</v>
      </c>
      <c r="F85" s="5" t="s">
        <v>674</v>
      </c>
      <c r="G85" s="5" t="s">
        <v>205</v>
      </c>
      <c r="H85" s="3">
        <v>0</v>
      </c>
      <c r="I85" s="32">
        <v>44652</v>
      </c>
      <c r="J85" s="3" t="s">
        <v>35</v>
      </c>
      <c r="K85" s="3"/>
      <c r="L85" s="32" t="s">
        <v>199</v>
      </c>
      <c r="M85" s="16"/>
      <c r="N85" s="5"/>
      <c r="O85" s="5">
        <v>0</v>
      </c>
      <c r="P85" s="5">
        <v>100</v>
      </c>
      <c r="Q85" s="5">
        <v>0</v>
      </c>
      <c r="R85" s="5" t="s">
        <v>102</v>
      </c>
      <c r="S85" s="5"/>
      <c r="T85" s="44"/>
      <c r="U85" s="10">
        <v>42827713.710000001</v>
      </c>
      <c r="V85" s="10">
        <v>42827713.710000001</v>
      </c>
      <c r="W85" s="5"/>
      <c r="X85" s="44"/>
      <c r="Y85" s="10">
        <v>42827713.710000001</v>
      </c>
      <c r="Z85" s="10">
        <v>42827713.710000001</v>
      </c>
      <c r="AA85" s="5"/>
      <c r="AB85" s="44"/>
      <c r="AC85" s="10">
        <v>42827713.710000001</v>
      </c>
      <c r="AD85" s="10">
        <v>42827713.710000001</v>
      </c>
      <c r="AE85" s="10"/>
      <c r="AF85" s="44"/>
      <c r="AG85" s="10">
        <v>0</v>
      </c>
      <c r="AH85" s="10">
        <v>0</v>
      </c>
      <c r="AI85" s="5"/>
      <c r="AJ85" s="44"/>
      <c r="AK85" s="10">
        <v>0</v>
      </c>
      <c r="AL85" s="10">
        <v>0</v>
      </c>
      <c r="AM85" s="10"/>
      <c r="AN85" s="4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>
        <f t="shared" si="4"/>
        <v>128483141.13</v>
      </c>
      <c r="CJ85" s="10">
        <f t="shared" si="5"/>
        <v>128483141.13</v>
      </c>
      <c r="CK85" s="10"/>
      <c r="CL85" s="20" t="s">
        <v>42</v>
      </c>
    </row>
    <row r="86" spans="1:90" ht="31.5" x14ac:dyDescent="0.35">
      <c r="A86" s="1" t="s">
        <v>713</v>
      </c>
      <c r="B86" s="1" t="s">
        <v>64</v>
      </c>
      <c r="C86" s="2" t="s">
        <v>65</v>
      </c>
      <c r="D86" s="2" t="s">
        <v>65</v>
      </c>
      <c r="E86" s="2" t="s">
        <v>230</v>
      </c>
      <c r="F86" s="5" t="s">
        <v>674</v>
      </c>
      <c r="G86" s="5" t="s">
        <v>205</v>
      </c>
      <c r="H86" s="3">
        <v>0</v>
      </c>
      <c r="I86" s="32">
        <v>44652</v>
      </c>
      <c r="J86" s="3" t="s">
        <v>231</v>
      </c>
      <c r="K86" s="3"/>
      <c r="L86" s="32"/>
      <c r="M86" s="16" t="s">
        <v>30</v>
      </c>
      <c r="N86" s="5" t="s">
        <v>232</v>
      </c>
      <c r="O86" s="5">
        <v>0</v>
      </c>
      <c r="P86" s="5">
        <v>100</v>
      </c>
      <c r="Q86" s="5">
        <v>0</v>
      </c>
      <c r="R86" s="5" t="s">
        <v>102</v>
      </c>
      <c r="S86" s="5"/>
      <c r="T86" s="44"/>
      <c r="U86" s="10">
        <v>4103444520</v>
      </c>
      <c r="V86" s="10">
        <v>4103444520</v>
      </c>
      <c r="W86" s="5"/>
      <c r="X86" s="44"/>
      <c r="Y86" s="10">
        <v>4593244200</v>
      </c>
      <c r="Z86" s="10">
        <v>4593244200</v>
      </c>
      <c r="AA86" s="5"/>
      <c r="AB86" s="44"/>
      <c r="AC86" s="10">
        <v>2948244200</v>
      </c>
      <c r="AD86" s="10">
        <v>2948244200</v>
      </c>
      <c r="AE86" s="10"/>
      <c r="AF86" s="44"/>
      <c r="AG86" s="10">
        <v>277179680</v>
      </c>
      <c r="AH86" s="10">
        <v>277179680</v>
      </c>
      <c r="AI86" s="5"/>
      <c r="AJ86" s="44"/>
      <c r="AK86" s="10">
        <v>0</v>
      </c>
      <c r="AL86" s="10">
        <v>0</v>
      </c>
      <c r="AM86" s="10"/>
      <c r="AN86" s="44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>
        <f t="shared" si="4"/>
        <v>11922112600</v>
      </c>
      <c r="CJ86" s="10">
        <f t="shared" si="5"/>
        <v>11922112600</v>
      </c>
      <c r="CK86" s="10"/>
      <c r="CL86" s="20" t="s">
        <v>42</v>
      </c>
    </row>
    <row r="87" spans="1:90" ht="31.5" x14ac:dyDescent="0.35">
      <c r="A87" s="1" t="s">
        <v>236</v>
      </c>
      <c r="B87" s="1" t="s">
        <v>64</v>
      </c>
      <c r="C87" s="2" t="s">
        <v>65</v>
      </c>
      <c r="D87" s="2" t="s">
        <v>65</v>
      </c>
      <c r="E87" s="2" t="s">
        <v>239</v>
      </c>
      <c r="F87" s="5" t="s">
        <v>674</v>
      </c>
      <c r="G87" s="5" t="s">
        <v>210</v>
      </c>
      <c r="H87" s="3">
        <v>0</v>
      </c>
      <c r="I87" s="32">
        <v>44652</v>
      </c>
      <c r="J87" s="3" t="s">
        <v>242</v>
      </c>
      <c r="K87" s="3"/>
      <c r="L87" s="32"/>
      <c r="M87" s="16" t="s">
        <v>30</v>
      </c>
      <c r="N87" s="5" t="s">
        <v>228</v>
      </c>
      <c r="O87" s="5">
        <v>0</v>
      </c>
      <c r="P87" s="5">
        <v>100</v>
      </c>
      <c r="Q87" s="5">
        <v>0</v>
      </c>
      <c r="R87" s="5" t="s">
        <v>102</v>
      </c>
      <c r="S87" s="5"/>
      <c r="T87" s="44"/>
      <c r="U87" s="10">
        <v>6375000</v>
      </c>
      <c r="V87" s="10">
        <v>6375000</v>
      </c>
      <c r="W87" s="5"/>
      <c r="X87" s="44"/>
      <c r="Y87" s="10">
        <v>5062500</v>
      </c>
      <c r="Z87" s="10">
        <v>5062500</v>
      </c>
      <c r="AA87" s="5"/>
      <c r="AB87" s="44"/>
      <c r="AC87" s="10">
        <v>1687500</v>
      </c>
      <c r="AD87" s="10">
        <v>1687500</v>
      </c>
      <c r="AE87" s="10"/>
      <c r="AF87" s="44"/>
      <c r="AG87" s="10">
        <v>0</v>
      </c>
      <c r="AH87" s="10">
        <v>0</v>
      </c>
      <c r="AI87" s="5"/>
      <c r="AJ87" s="44"/>
      <c r="AK87" s="10">
        <v>0</v>
      </c>
      <c r="AL87" s="10">
        <v>0</v>
      </c>
      <c r="AM87" s="10"/>
      <c r="AN87" s="44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>
        <f t="shared" ref="CI87:CI112" si="6">U87+Y87+AC87+AG87+AK87</f>
        <v>13125000</v>
      </c>
      <c r="CJ87" s="10">
        <f t="shared" ref="CJ87:CJ112" si="7">V87+Z87+AD87+AH87+AL87</f>
        <v>13125000</v>
      </c>
      <c r="CK87" s="10"/>
      <c r="CL87" s="20" t="s">
        <v>42</v>
      </c>
    </row>
    <row r="88" spans="1:90" ht="31.5" x14ac:dyDescent="0.35">
      <c r="A88" s="1" t="s">
        <v>237</v>
      </c>
      <c r="B88" s="1" t="s">
        <v>45</v>
      </c>
      <c r="C88" s="2" t="s">
        <v>46</v>
      </c>
      <c r="D88" s="2" t="s">
        <v>46</v>
      </c>
      <c r="E88" s="2" t="s">
        <v>240</v>
      </c>
      <c r="F88" s="5" t="s">
        <v>674</v>
      </c>
      <c r="G88" s="5" t="s">
        <v>210</v>
      </c>
      <c r="H88" s="3">
        <v>0</v>
      </c>
      <c r="I88" s="32">
        <v>44652</v>
      </c>
      <c r="J88" s="3" t="s">
        <v>243</v>
      </c>
      <c r="K88" s="3"/>
      <c r="L88" s="32"/>
      <c r="M88" s="16" t="s">
        <v>226</v>
      </c>
      <c r="N88" s="5" t="s">
        <v>228</v>
      </c>
      <c r="O88" s="5">
        <v>0</v>
      </c>
      <c r="P88" s="5">
        <v>100</v>
      </c>
      <c r="Q88" s="5">
        <v>0</v>
      </c>
      <c r="R88" s="5" t="s">
        <v>102</v>
      </c>
      <c r="S88" s="5"/>
      <c r="T88" s="44"/>
      <c r="U88" s="10">
        <v>42318800</v>
      </c>
      <c r="V88" s="10">
        <v>42318800</v>
      </c>
      <c r="W88" s="5"/>
      <c r="X88" s="44"/>
      <c r="Y88" s="10">
        <v>64521600</v>
      </c>
      <c r="Z88" s="10">
        <v>64521600</v>
      </c>
      <c r="AA88" s="5"/>
      <c r="AB88" s="44"/>
      <c r="AC88" s="10">
        <v>19852800</v>
      </c>
      <c r="AD88" s="10">
        <v>19852800</v>
      </c>
      <c r="AE88" s="10"/>
      <c r="AF88" s="44"/>
      <c r="AG88" s="10">
        <v>0</v>
      </c>
      <c r="AH88" s="10">
        <v>0</v>
      </c>
      <c r="AI88" s="5"/>
      <c r="AJ88" s="44"/>
      <c r="AK88" s="10">
        <v>0</v>
      </c>
      <c r="AL88" s="10">
        <v>0</v>
      </c>
      <c r="AM88" s="10"/>
      <c r="AN88" s="44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>
        <f t="shared" si="6"/>
        <v>126693200</v>
      </c>
      <c r="CJ88" s="10">
        <f t="shared" si="7"/>
        <v>126693200</v>
      </c>
      <c r="CK88" s="10"/>
      <c r="CL88" s="20" t="s">
        <v>42</v>
      </c>
    </row>
    <row r="89" spans="1:90" ht="31.5" x14ac:dyDescent="0.35">
      <c r="A89" s="1" t="s">
        <v>238</v>
      </c>
      <c r="B89" s="1" t="s">
        <v>64</v>
      </c>
      <c r="C89" s="2" t="s">
        <v>65</v>
      </c>
      <c r="D89" s="2" t="s">
        <v>65</v>
      </c>
      <c r="E89" s="2" t="s">
        <v>241</v>
      </c>
      <c r="F89" s="5" t="s">
        <v>674</v>
      </c>
      <c r="G89" s="5" t="s">
        <v>210</v>
      </c>
      <c r="H89" s="3">
        <v>0</v>
      </c>
      <c r="I89" s="32">
        <v>44652</v>
      </c>
      <c r="J89" s="3" t="s">
        <v>243</v>
      </c>
      <c r="K89" s="3"/>
      <c r="L89" s="32"/>
      <c r="M89" s="16" t="s">
        <v>226</v>
      </c>
      <c r="N89" s="5" t="s">
        <v>228</v>
      </c>
      <c r="O89" s="5">
        <v>0</v>
      </c>
      <c r="P89" s="5">
        <v>100</v>
      </c>
      <c r="Q89" s="5">
        <v>0</v>
      </c>
      <c r="R89" s="5" t="s">
        <v>102</v>
      </c>
      <c r="S89" s="5"/>
      <c r="T89" s="44"/>
      <c r="U89" s="10">
        <v>33484680</v>
      </c>
      <c r="V89" s="10">
        <v>33484680</v>
      </c>
      <c r="W89" s="5"/>
      <c r="X89" s="44"/>
      <c r="Y89" s="10">
        <v>48366760</v>
      </c>
      <c r="Z89" s="10">
        <v>48366760</v>
      </c>
      <c r="AA89" s="5"/>
      <c r="AB89" s="44"/>
      <c r="AC89" s="10">
        <v>14882080</v>
      </c>
      <c r="AD89" s="10">
        <v>14882080</v>
      </c>
      <c r="AE89" s="10"/>
      <c r="AF89" s="44"/>
      <c r="AG89" s="10">
        <v>0</v>
      </c>
      <c r="AH89" s="10">
        <v>0</v>
      </c>
      <c r="AI89" s="5"/>
      <c r="AJ89" s="44"/>
      <c r="AK89" s="10">
        <v>0</v>
      </c>
      <c r="AL89" s="10">
        <v>0</v>
      </c>
      <c r="AM89" s="10"/>
      <c r="AN89" s="44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>
        <f t="shared" si="6"/>
        <v>96733520</v>
      </c>
      <c r="CJ89" s="10">
        <f t="shared" si="7"/>
        <v>96733520</v>
      </c>
      <c r="CK89" s="10"/>
      <c r="CL89" s="20" t="s">
        <v>42</v>
      </c>
    </row>
    <row r="90" spans="1:90" ht="31.5" x14ac:dyDescent="0.35">
      <c r="A90" s="1" t="s">
        <v>473</v>
      </c>
      <c r="B90" s="1" t="s">
        <v>51</v>
      </c>
      <c r="C90" s="2" t="s">
        <v>52</v>
      </c>
      <c r="D90" s="2" t="s">
        <v>53</v>
      </c>
      <c r="E90" s="2" t="s">
        <v>244</v>
      </c>
      <c r="F90" s="5" t="s">
        <v>674</v>
      </c>
      <c r="G90" s="5" t="s">
        <v>210</v>
      </c>
      <c r="H90" s="3">
        <v>0</v>
      </c>
      <c r="I90" s="32">
        <v>44652</v>
      </c>
      <c r="J90" s="3" t="s">
        <v>192</v>
      </c>
      <c r="K90" s="3"/>
      <c r="L90" s="32">
        <v>45627</v>
      </c>
      <c r="M90" s="16"/>
      <c r="N90" s="5"/>
      <c r="O90" s="5">
        <v>0</v>
      </c>
      <c r="P90" s="5">
        <v>100</v>
      </c>
      <c r="Q90" s="5">
        <v>0</v>
      </c>
      <c r="R90" s="5" t="s">
        <v>102</v>
      </c>
      <c r="S90" s="5"/>
      <c r="T90" s="44"/>
      <c r="U90" s="10">
        <v>40817000</v>
      </c>
      <c r="V90" s="10">
        <v>40817000</v>
      </c>
      <c r="W90" s="5"/>
      <c r="X90" s="44"/>
      <c r="Y90" s="10">
        <v>20408500</v>
      </c>
      <c r="Z90" s="10">
        <v>20408500</v>
      </c>
      <c r="AA90" s="5"/>
      <c r="AB90" s="44"/>
      <c r="AC90" s="10">
        <v>20408500</v>
      </c>
      <c r="AD90" s="10">
        <v>20408500</v>
      </c>
      <c r="AE90" s="10"/>
      <c r="AF90" s="44"/>
      <c r="AG90" s="10">
        <v>0</v>
      </c>
      <c r="AH90" s="10">
        <v>0</v>
      </c>
      <c r="AI90" s="5"/>
      <c r="AJ90" s="44"/>
      <c r="AK90" s="10">
        <v>0</v>
      </c>
      <c r="AL90" s="10">
        <v>0</v>
      </c>
      <c r="AM90" s="10"/>
      <c r="AN90" s="44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>
        <f t="shared" si="6"/>
        <v>81634000</v>
      </c>
      <c r="CJ90" s="10">
        <f t="shared" si="7"/>
        <v>81634000</v>
      </c>
      <c r="CK90" s="10"/>
      <c r="CL90" s="20" t="s">
        <v>42</v>
      </c>
    </row>
    <row r="91" spans="1:90" ht="42" x14ac:dyDescent="0.35">
      <c r="A91" s="1" t="s">
        <v>245</v>
      </c>
      <c r="B91" s="1" t="s">
        <v>86</v>
      </c>
      <c r="C91" s="2" t="s">
        <v>87</v>
      </c>
      <c r="D91" s="2" t="s">
        <v>87</v>
      </c>
      <c r="E91" s="2" t="s">
        <v>246</v>
      </c>
      <c r="F91" s="5" t="s">
        <v>674</v>
      </c>
      <c r="G91" s="5" t="s">
        <v>210</v>
      </c>
      <c r="H91" s="3">
        <v>0</v>
      </c>
      <c r="I91" s="32">
        <v>44652</v>
      </c>
      <c r="J91" s="3" t="s">
        <v>247</v>
      </c>
      <c r="K91" s="3"/>
      <c r="L91" s="32"/>
      <c r="M91" s="16" t="s">
        <v>226</v>
      </c>
      <c r="N91" s="32">
        <v>45748</v>
      </c>
      <c r="O91" s="5">
        <v>0</v>
      </c>
      <c r="P91" s="5">
        <v>100</v>
      </c>
      <c r="Q91" s="5">
        <v>0</v>
      </c>
      <c r="R91" s="5" t="s">
        <v>102</v>
      </c>
      <c r="S91" s="5"/>
      <c r="T91" s="44"/>
      <c r="U91" s="10">
        <v>84572100</v>
      </c>
      <c r="V91" s="10">
        <v>84572100</v>
      </c>
      <c r="W91" s="5"/>
      <c r="X91" s="44"/>
      <c r="Y91" s="10">
        <v>126858150</v>
      </c>
      <c r="Z91" s="10">
        <v>126858150</v>
      </c>
      <c r="AA91" s="5"/>
      <c r="AB91" s="44"/>
      <c r="AC91" s="10">
        <v>126858150</v>
      </c>
      <c r="AD91" s="10">
        <v>126858150</v>
      </c>
      <c r="AE91" s="10"/>
      <c r="AF91" s="44"/>
      <c r="AG91" s="10">
        <v>42286050</v>
      </c>
      <c r="AH91" s="10">
        <v>42286050</v>
      </c>
      <c r="AI91" s="5"/>
      <c r="AJ91" s="44"/>
      <c r="AK91" s="10">
        <v>0</v>
      </c>
      <c r="AL91" s="10">
        <v>0</v>
      </c>
      <c r="AM91" s="10"/>
      <c r="AN91" s="44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>
        <f t="shared" si="6"/>
        <v>380574450</v>
      </c>
      <c r="CJ91" s="10">
        <f t="shared" si="7"/>
        <v>380574450</v>
      </c>
      <c r="CK91" s="10"/>
      <c r="CL91" s="20" t="s">
        <v>42</v>
      </c>
    </row>
    <row r="92" spans="1:90" ht="31.5" x14ac:dyDescent="0.35">
      <c r="A92" s="1" t="s">
        <v>248</v>
      </c>
      <c r="B92" s="1" t="s">
        <v>51</v>
      </c>
      <c r="C92" s="2" t="s">
        <v>52</v>
      </c>
      <c r="D92" s="2" t="s">
        <v>52</v>
      </c>
      <c r="E92" s="2" t="s">
        <v>249</v>
      </c>
      <c r="F92" s="5" t="s">
        <v>674</v>
      </c>
      <c r="G92" s="5" t="s">
        <v>210</v>
      </c>
      <c r="H92" s="3">
        <v>0</v>
      </c>
      <c r="I92" s="32">
        <v>44652</v>
      </c>
      <c r="J92" s="3" t="s">
        <v>92</v>
      </c>
      <c r="K92" s="3"/>
      <c r="L92" s="32"/>
      <c r="M92" s="16" t="s">
        <v>30</v>
      </c>
      <c r="N92" s="32">
        <v>45717</v>
      </c>
      <c r="O92" s="5">
        <v>0</v>
      </c>
      <c r="P92" s="5">
        <v>100</v>
      </c>
      <c r="Q92" s="5">
        <v>0</v>
      </c>
      <c r="R92" s="5" t="s">
        <v>102</v>
      </c>
      <c r="S92" s="5"/>
      <c r="T92" s="44"/>
      <c r="U92" s="10">
        <v>20757625</v>
      </c>
      <c r="V92" s="10">
        <v>20757625</v>
      </c>
      <c r="W92" s="5"/>
      <c r="X92" s="44"/>
      <c r="Y92" s="10">
        <v>27676834</v>
      </c>
      <c r="Z92" s="10">
        <v>27676834</v>
      </c>
      <c r="AA92" s="5"/>
      <c r="AB92" s="44"/>
      <c r="AC92" s="10">
        <v>27676834</v>
      </c>
      <c r="AD92" s="10">
        <v>27676834</v>
      </c>
      <c r="AE92" s="10"/>
      <c r="AF92" s="44"/>
      <c r="AG92" s="10">
        <v>6919208</v>
      </c>
      <c r="AH92" s="10">
        <v>6919208</v>
      </c>
      <c r="AI92" s="5"/>
      <c r="AJ92" s="44"/>
      <c r="AK92" s="10">
        <v>0</v>
      </c>
      <c r="AL92" s="10">
        <v>0</v>
      </c>
      <c r="AM92" s="10"/>
      <c r="AN92" s="44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>
        <f t="shared" si="6"/>
        <v>83030501</v>
      </c>
      <c r="CJ92" s="10">
        <f t="shared" si="7"/>
        <v>83030501</v>
      </c>
      <c r="CK92" s="10"/>
      <c r="CL92" s="20" t="s">
        <v>42</v>
      </c>
    </row>
    <row r="93" spans="1:90" ht="31.5" x14ac:dyDescent="0.35">
      <c r="A93" s="1" t="s">
        <v>257</v>
      </c>
      <c r="B93" s="1" t="s">
        <v>116</v>
      </c>
      <c r="C93" s="2" t="s">
        <v>117</v>
      </c>
      <c r="D93" s="2" t="s">
        <v>117</v>
      </c>
      <c r="E93" s="2" t="s">
        <v>250</v>
      </c>
      <c r="F93" s="5" t="s">
        <v>674</v>
      </c>
      <c r="G93" s="5" t="s">
        <v>205</v>
      </c>
      <c r="H93" s="3">
        <v>0</v>
      </c>
      <c r="I93" s="32">
        <v>44652</v>
      </c>
      <c r="J93" s="3" t="s">
        <v>252</v>
      </c>
      <c r="K93" s="3"/>
      <c r="L93" s="32"/>
      <c r="M93" s="16" t="s">
        <v>30</v>
      </c>
      <c r="N93" s="32" t="s">
        <v>199</v>
      </c>
      <c r="O93" s="5">
        <v>0</v>
      </c>
      <c r="P93" s="5">
        <v>100</v>
      </c>
      <c r="Q93" s="5">
        <v>0</v>
      </c>
      <c r="R93" s="5" t="s">
        <v>102</v>
      </c>
      <c r="S93" s="5"/>
      <c r="T93" s="44"/>
      <c r="U93" s="10">
        <v>30283528</v>
      </c>
      <c r="V93" s="10">
        <v>30283528</v>
      </c>
      <c r="W93" s="5"/>
      <c r="X93" s="44"/>
      <c r="Y93" s="10">
        <v>31192033.84</v>
      </c>
      <c r="Z93" s="10">
        <v>31192033.84</v>
      </c>
      <c r="AA93" s="5"/>
      <c r="AB93" s="44"/>
      <c r="AC93" s="10">
        <v>32127626.120000001</v>
      </c>
      <c r="AD93" s="10">
        <v>32127626.120000001</v>
      </c>
      <c r="AE93" s="10"/>
      <c r="AF93" s="44"/>
      <c r="AG93" s="10">
        <v>0</v>
      </c>
      <c r="AH93" s="10">
        <v>0</v>
      </c>
      <c r="AI93" s="5"/>
      <c r="AJ93" s="44"/>
      <c r="AK93" s="10">
        <v>0</v>
      </c>
      <c r="AL93" s="10">
        <v>0</v>
      </c>
      <c r="AM93" s="10"/>
      <c r="AN93" s="44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>
        <f t="shared" si="6"/>
        <v>93603187.960000008</v>
      </c>
      <c r="CJ93" s="10">
        <f t="shared" si="7"/>
        <v>93603187.960000008</v>
      </c>
      <c r="CK93" s="10"/>
      <c r="CL93" s="20" t="s">
        <v>42</v>
      </c>
    </row>
    <row r="94" spans="1:90" ht="31.5" x14ac:dyDescent="0.35">
      <c r="A94" s="1" t="s">
        <v>258</v>
      </c>
      <c r="B94" s="1" t="s">
        <v>116</v>
      </c>
      <c r="C94" s="2" t="s">
        <v>117</v>
      </c>
      <c r="D94" s="2" t="s">
        <v>117</v>
      </c>
      <c r="E94" s="2" t="s">
        <v>251</v>
      </c>
      <c r="F94" s="5" t="s">
        <v>674</v>
      </c>
      <c r="G94" s="5" t="s">
        <v>205</v>
      </c>
      <c r="H94" s="3">
        <v>0</v>
      </c>
      <c r="I94" s="32">
        <v>44652</v>
      </c>
      <c r="J94" s="3" t="s">
        <v>253</v>
      </c>
      <c r="K94" s="3"/>
      <c r="L94" s="32"/>
      <c r="M94" s="16" t="s">
        <v>30</v>
      </c>
      <c r="N94" s="32" t="s">
        <v>199</v>
      </c>
      <c r="O94" s="5">
        <v>0</v>
      </c>
      <c r="P94" s="5">
        <v>100</v>
      </c>
      <c r="Q94" s="5">
        <v>0</v>
      </c>
      <c r="R94" s="5" t="s">
        <v>102</v>
      </c>
      <c r="S94" s="5"/>
      <c r="T94" s="44"/>
      <c r="U94" s="10">
        <v>8442624.9600000009</v>
      </c>
      <c r="V94" s="10">
        <v>8442624.9600000009</v>
      </c>
      <c r="W94" s="5"/>
      <c r="X94" s="44"/>
      <c r="Y94" s="10">
        <v>8442624.9600000009</v>
      </c>
      <c r="Z94" s="10">
        <v>8442624.9600000009</v>
      </c>
      <c r="AA94" s="5"/>
      <c r="AB94" s="44"/>
      <c r="AC94" s="10">
        <v>8442624.9600000009</v>
      </c>
      <c r="AD94" s="10">
        <v>8442624.9600000009</v>
      </c>
      <c r="AE94" s="10"/>
      <c r="AF94" s="44"/>
      <c r="AG94" s="10">
        <v>0</v>
      </c>
      <c r="AH94" s="10">
        <v>0</v>
      </c>
      <c r="AI94" s="5"/>
      <c r="AJ94" s="44"/>
      <c r="AK94" s="10">
        <v>0</v>
      </c>
      <c r="AL94" s="10">
        <v>0</v>
      </c>
      <c r="AM94" s="10"/>
      <c r="AN94" s="44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>
        <f t="shared" si="6"/>
        <v>25327874.880000003</v>
      </c>
      <c r="CJ94" s="10">
        <f t="shared" si="7"/>
        <v>25327874.880000003</v>
      </c>
      <c r="CK94" s="10"/>
      <c r="CL94" s="20" t="s">
        <v>42</v>
      </c>
    </row>
    <row r="95" spans="1:90" ht="31.5" x14ac:dyDescent="0.35">
      <c r="A95" s="1" t="s">
        <v>626</v>
      </c>
      <c r="B95" s="1" t="s">
        <v>133</v>
      </c>
      <c r="C95" s="2" t="s">
        <v>134</v>
      </c>
      <c r="D95" s="2" t="s">
        <v>134</v>
      </c>
      <c r="E95" s="2" t="s">
        <v>224</v>
      </c>
      <c r="F95" s="5" t="s">
        <v>674</v>
      </c>
      <c r="G95" s="5" t="s">
        <v>205</v>
      </c>
      <c r="H95" s="3">
        <v>0</v>
      </c>
      <c r="I95" s="32">
        <v>44774</v>
      </c>
      <c r="J95" s="3" t="s">
        <v>321</v>
      </c>
      <c r="K95" s="3"/>
      <c r="L95" s="32"/>
      <c r="M95" s="32">
        <v>44774</v>
      </c>
      <c r="N95" s="32" t="s">
        <v>199</v>
      </c>
      <c r="O95" s="5">
        <v>0</v>
      </c>
      <c r="P95" s="5">
        <v>100</v>
      </c>
      <c r="Q95" s="5">
        <v>0</v>
      </c>
      <c r="R95" s="5" t="s">
        <v>102</v>
      </c>
      <c r="S95" s="5"/>
      <c r="T95" s="44"/>
      <c r="U95" s="10">
        <v>22646258.460000001</v>
      </c>
      <c r="V95" s="10">
        <v>22646258.460000001</v>
      </c>
      <c r="W95" s="5"/>
      <c r="X95" s="44"/>
      <c r="Y95" s="10">
        <v>22646258.460000001</v>
      </c>
      <c r="Z95" s="10">
        <v>22646258.460000001</v>
      </c>
      <c r="AA95" s="5"/>
      <c r="AB95" s="44"/>
      <c r="AC95" s="10">
        <v>22646258.460000001</v>
      </c>
      <c r="AD95" s="10">
        <v>22646258.460000001</v>
      </c>
      <c r="AE95" s="10"/>
      <c r="AF95" s="44"/>
      <c r="AG95" s="10">
        <v>0</v>
      </c>
      <c r="AH95" s="10">
        <v>0</v>
      </c>
      <c r="AI95" s="5"/>
      <c r="AJ95" s="44"/>
      <c r="AK95" s="10">
        <v>0</v>
      </c>
      <c r="AL95" s="10">
        <v>0</v>
      </c>
      <c r="AM95" s="10"/>
      <c r="AN95" s="44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>
        <f t="shared" si="6"/>
        <v>67938775.379999995</v>
      </c>
      <c r="CJ95" s="10">
        <f t="shared" si="7"/>
        <v>67938775.379999995</v>
      </c>
      <c r="CK95" s="10"/>
      <c r="CL95" s="20" t="s">
        <v>42</v>
      </c>
    </row>
    <row r="96" spans="1:90" ht="31.5" x14ac:dyDescent="0.35">
      <c r="A96" s="1" t="s">
        <v>254</v>
      </c>
      <c r="B96" s="1" t="s">
        <v>78</v>
      </c>
      <c r="C96" s="2" t="s">
        <v>79</v>
      </c>
      <c r="D96" s="2" t="s">
        <v>79</v>
      </c>
      <c r="E96" s="2" t="s">
        <v>255</v>
      </c>
      <c r="F96" s="5" t="s">
        <v>674</v>
      </c>
      <c r="G96" s="5" t="s">
        <v>210</v>
      </c>
      <c r="H96" s="3">
        <v>0</v>
      </c>
      <c r="I96" s="32">
        <v>44652</v>
      </c>
      <c r="J96" s="3" t="s">
        <v>256</v>
      </c>
      <c r="K96" s="3"/>
      <c r="L96" s="32" t="s">
        <v>202</v>
      </c>
      <c r="M96" s="16"/>
      <c r="N96" s="32"/>
      <c r="O96" s="5">
        <v>0</v>
      </c>
      <c r="P96" s="5">
        <v>100</v>
      </c>
      <c r="Q96" s="5">
        <v>0</v>
      </c>
      <c r="R96" s="5" t="s">
        <v>102</v>
      </c>
      <c r="S96" s="5"/>
      <c r="T96" s="44"/>
      <c r="U96" s="10">
        <v>61279296.160000011</v>
      </c>
      <c r="V96" s="10">
        <v>61279296.160000011</v>
      </c>
      <c r="W96" s="5"/>
      <c r="X96" s="44"/>
      <c r="Y96" s="10">
        <v>89815970.800000012</v>
      </c>
      <c r="Z96" s="10">
        <v>89815970.800000012</v>
      </c>
      <c r="AA96" s="5"/>
      <c r="AB96" s="44"/>
      <c r="AC96" s="10">
        <v>23693974.399999999</v>
      </c>
      <c r="AD96" s="10">
        <v>23693974.399999999</v>
      </c>
      <c r="AE96" s="10"/>
      <c r="AF96" s="44"/>
      <c r="AG96" s="10">
        <v>0</v>
      </c>
      <c r="AH96" s="10">
        <v>0</v>
      </c>
      <c r="AI96" s="5"/>
      <c r="AJ96" s="44"/>
      <c r="AK96" s="10">
        <v>0</v>
      </c>
      <c r="AL96" s="10">
        <v>0</v>
      </c>
      <c r="AM96" s="10"/>
      <c r="AN96" s="44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>
        <f t="shared" si="6"/>
        <v>174789241.36000004</v>
      </c>
      <c r="CJ96" s="10">
        <f t="shared" si="7"/>
        <v>174789241.36000004</v>
      </c>
      <c r="CK96" s="10"/>
      <c r="CL96" s="20" t="s">
        <v>42</v>
      </c>
    </row>
    <row r="97" spans="1:90" ht="31.5" x14ac:dyDescent="0.35">
      <c r="A97" s="1" t="s">
        <v>259</v>
      </c>
      <c r="B97" s="1" t="s">
        <v>116</v>
      </c>
      <c r="C97" s="2" t="s">
        <v>117</v>
      </c>
      <c r="D97" s="2" t="s">
        <v>117</v>
      </c>
      <c r="E97" s="2" t="s">
        <v>260</v>
      </c>
      <c r="F97" s="5" t="s">
        <v>674</v>
      </c>
      <c r="G97" s="5" t="s">
        <v>210</v>
      </c>
      <c r="H97" s="3">
        <v>0</v>
      </c>
      <c r="I97" s="32">
        <v>44652</v>
      </c>
      <c r="J97" s="3" t="s">
        <v>261</v>
      </c>
      <c r="K97" s="3"/>
      <c r="L97" s="32"/>
      <c r="M97" s="16" t="s">
        <v>30</v>
      </c>
      <c r="N97" s="32" t="s">
        <v>199</v>
      </c>
      <c r="O97" s="5">
        <v>0</v>
      </c>
      <c r="P97" s="5">
        <v>100</v>
      </c>
      <c r="Q97" s="5">
        <v>0</v>
      </c>
      <c r="R97" s="5" t="s">
        <v>102</v>
      </c>
      <c r="S97" s="5"/>
      <c r="T97" s="44"/>
      <c r="U97" s="10">
        <v>15524177.060000001</v>
      </c>
      <c r="V97" s="10">
        <v>15524177.060000001</v>
      </c>
      <c r="W97" s="5"/>
      <c r="X97" s="44"/>
      <c r="Y97" s="10">
        <v>23064588.540000003</v>
      </c>
      <c r="Z97" s="10">
        <v>23064588.540000003</v>
      </c>
      <c r="AA97" s="5"/>
      <c r="AB97" s="44"/>
      <c r="AC97" s="10">
        <v>23064588.540000003</v>
      </c>
      <c r="AD97" s="10">
        <v>23064588.540000003</v>
      </c>
      <c r="AE97" s="10"/>
      <c r="AF97" s="44"/>
      <c r="AG97" s="10">
        <v>0</v>
      </c>
      <c r="AH97" s="10">
        <v>0</v>
      </c>
      <c r="AI97" s="5"/>
      <c r="AJ97" s="44"/>
      <c r="AK97" s="10">
        <v>0</v>
      </c>
      <c r="AL97" s="10">
        <v>0</v>
      </c>
      <c r="AM97" s="10"/>
      <c r="AN97" s="44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>
        <f t="shared" si="6"/>
        <v>61653354.140000001</v>
      </c>
      <c r="CJ97" s="10">
        <f t="shared" si="7"/>
        <v>61653354.140000001</v>
      </c>
      <c r="CK97" s="10"/>
      <c r="CL97" s="20" t="s">
        <v>42</v>
      </c>
    </row>
    <row r="98" spans="1:90" ht="31.5" x14ac:dyDescent="0.35">
      <c r="A98" s="1" t="s">
        <v>271</v>
      </c>
      <c r="B98" s="1" t="s">
        <v>116</v>
      </c>
      <c r="C98" s="2" t="s">
        <v>117</v>
      </c>
      <c r="D98" s="2" t="s">
        <v>117</v>
      </c>
      <c r="E98" s="2" t="s">
        <v>262</v>
      </c>
      <c r="F98" s="5" t="s">
        <v>674</v>
      </c>
      <c r="G98" s="5" t="s">
        <v>210</v>
      </c>
      <c r="H98" s="3">
        <v>0</v>
      </c>
      <c r="I98" s="32">
        <v>44682</v>
      </c>
      <c r="J98" s="3" t="s">
        <v>263</v>
      </c>
      <c r="K98" s="3"/>
      <c r="L98" s="32"/>
      <c r="M98" s="32">
        <v>44682</v>
      </c>
      <c r="N98" s="32" t="s">
        <v>199</v>
      </c>
      <c r="O98" s="5">
        <v>0</v>
      </c>
      <c r="P98" s="5">
        <v>100</v>
      </c>
      <c r="Q98" s="5">
        <v>0</v>
      </c>
      <c r="R98" s="5" t="s">
        <v>102</v>
      </c>
      <c r="S98" s="5"/>
      <c r="T98" s="44"/>
      <c r="U98" s="10">
        <v>29160000</v>
      </c>
      <c r="V98" s="10">
        <v>29160000</v>
      </c>
      <c r="W98" s="5"/>
      <c r="X98" s="44"/>
      <c r="Y98" s="10">
        <v>43380000</v>
      </c>
      <c r="Z98" s="10">
        <v>43380000</v>
      </c>
      <c r="AA98" s="5"/>
      <c r="AB98" s="44"/>
      <c r="AC98" s="10">
        <v>54360000</v>
      </c>
      <c r="AD98" s="10">
        <v>54360000</v>
      </c>
      <c r="AE98" s="10"/>
      <c r="AF98" s="44"/>
      <c r="AG98" s="10">
        <v>0</v>
      </c>
      <c r="AH98" s="10">
        <v>0</v>
      </c>
      <c r="AI98" s="5"/>
      <c r="AJ98" s="44"/>
      <c r="AK98" s="10">
        <v>0</v>
      </c>
      <c r="AL98" s="10">
        <v>0</v>
      </c>
      <c r="AM98" s="10"/>
      <c r="AN98" s="44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>
        <f t="shared" si="6"/>
        <v>126900000</v>
      </c>
      <c r="CJ98" s="10">
        <f t="shared" si="7"/>
        <v>126900000</v>
      </c>
      <c r="CK98" s="10"/>
      <c r="CL98" s="20" t="s">
        <v>42</v>
      </c>
    </row>
    <row r="99" spans="1:90" ht="31.5" x14ac:dyDescent="0.35">
      <c r="A99" s="1" t="s">
        <v>714</v>
      </c>
      <c r="B99" s="1" t="s">
        <v>64</v>
      </c>
      <c r="C99" s="2" t="s">
        <v>65</v>
      </c>
      <c r="D99" s="2" t="s">
        <v>65</v>
      </c>
      <c r="E99" s="2" t="s">
        <v>264</v>
      </c>
      <c r="F99" s="5" t="s">
        <v>674</v>
      </c>
      <c r="G99" s="5" t="s">
        <v>210</v>
      </c>
      <c r="H99" s="3">
        <v>0</v>
      </c>
      <c r="I99" s="32">
        <v>44652</v>
      </c>
      <c r="J99" s="3" t="s">
        <v>225</v>
      </c>
      <c r="K99" s="3"/>
      <c r="L99" s="32"/>
      <c r="M99" s="36" t="s">
        <v>226</v>
      </c>
      <c r="N99" s="32">
        <v>46113</v>
      </c>
      <c r="O99" s="5">
        <v>0</v>
      </c>
      <c r="P99" s="5">
        <v>100</v>
      </c>
      <c r="Q99" s="5">
        <v>0</v>
      </c>
      <c r="R99" s="5" t="s">
        <v>102</v>
      </c>
      <c r="S99" s="5"/>
      <c r="T99" s="44"/>
      <c r="U99" s="10">
        <v>6846016</v>
      </c>
      <c r="V99" s="10">
        <v>6846016</v>
      </c>
      <c r="W99" s="5"/>
      <c r="X99" s="44"/>
      <c r="Y99" s="10">
        <v>20538048</v>
      </c>
      <c r="Z99" s="10">
        <v>20538048</v>
      </c>
      <c r="AA99" s="5"/>
      <c r="AB99" s="44"/>
      <c r="AC99" s="10">
        <v>10269024</v>
      </c>
      <c r="AD99" s="10">
        <v>10269024</v>
      </c>
      <c r="AE99" s="10"/>
      <c r="AF99" s="44"/>
      <c r="AG99" s="10">
        <v>10269024</v>
      </c>
      <c r="AH99" s="10">
        <v>10269024</v>
      </c>
      <c r="AI99" s="5"/>
      <c r="AJ99" s="44"/>
      <c r="AK99" s="10">
        <v>3423008</v>
      </c>
      <c r="AL99" s="10">
        <v>3423008</v>
      </c>
      <c r="AM99" s="10"/>
      <c r="AN99" s="44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>
        <f t="shared" si="6"/>
        <v>51345120</v>
      </c>
      <c r="CJ99" s="10">
        <f t="shared" si="7"/>
        <v>51345120</v>
      </c>
      <c r="CK99" s="10"/>
      <c r="CL99" s="20" t="s">
        <v>42</v>
      </c>
    </row>
    <row r="100" spans="1:90" ht="42" x14ac:dyDescent="0.35">
      <c r="A100" s="1" t="s">
        <v>266</v>
      </c>
      <c r="B100" s="1" t="s">
        <v>86</v>
      </c>
      <c r="C100" s="2" t="s">
        <v>87</v>
      </c>
      <c r="D100" s="2" t="s">
        <v>87</v>
      </c>
      <c r="E100" s="2" t="s">
        <v>267</v>
      </c>
      <c r="F100" s="5" t="s">
        <v>674</v>
      </c>
      <c r="G100" s="5" t="s">
        <v>210</v>
      </c>
      <c r="H100" s="3">
        <v>0</v>
      </c>
      <c r="I100" s="32">
        <v>44682</v>
      </c>
      <c r="J100" s="3" t="s">
        <v>100</v>
      </c>
      <c r="K100" s="3"/>
      <c r="L100" s="32"/>
      <c r="M100" s="36" t="s">
        <v>226</v>
      </c>
      <c r="N100" s="32">
        <v>45383</v>
      </c>
      <c r="O100" s="5">
        <v>0</v>
      </c>
      <c r="P100" s="5">
        <v>100</v>
      </c>
      <c r="Q100" s="5">
        <v>0</v>
      </c>
      <c r="R100" s="5" t="s">
        <v>102</v>
      </c>
      <c r="S100" s="5"/>
      <c r="T100" s="44"/>
      <c r="U100" s="10">
        <v>14632800</v>
      </c>
      <c r="V100" s="10">
        <v>14632800</v>
      </c>
      <c r="W100" s="5"/>
      <c r="X100" s="44"/>
      <c r="Y100" s="10">
        <v>14632800</v>
      </c>
      <c r="Z100" s="10">
        <v>14632800</v>
      </c>
      <c r="AA100" s="5"/>
      <c r="AB100" s="44"/>
      <c r="AC100" s="10">
        <v>4877600</v>
      </c>
      <c r="AD100" s="10">
        <v>4877600</v>
      </c>
      <c r="AE100" s="10"/>
      <c r="AF100" s="44"/>
      <c r="AG100" s="10">
        <v>0</v>
      </c>
      <c r="AH100" s="10">
        <v>0</v>
      </c>
      <c r="AI100" s="5"/>
      <c r="AJ100" s="44"/>
      <c r="AK100" s="10">
        <v>0</v>
      </c>
      <c r="AL100" s="10">
        <v>0</v>
      </c>
      <c r="AM100" s="10"/>
      <c r="AN100" s="44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>
        <f t="shared" si="6"/>
        <v>34143200</v>
      </c>
      <c r="CJ100" s="10">
        <f t="shared" si="7"/>
        <v>34143200</v>
      </c>
      <c r="CK100" s="10"/>
      <c r="CL100" s="20" t="s">
        <v>42</v>
      </c>
    </row>
    <row r="101" spans="1:90" ht="31.5" x14ac:dyDescent="0.35">
      <c r="A101" s="1" t="s">
        <v>700</v>
      </c>
      <c r="B101" s="1" t="s">
        <v>64</v>
      </c>
      <c r="C101" s="2" t="s">
        <v>65</v>
      </c>
      <c r="D101" s="2" t="s">
        <v>65</v>
      </c>
      <c r="E101" s="2" t="s">
        <v>268</v>
      </c>
      <c r="F101" s="5" t="s">
        <v>674</v>
      </c>
      <c r="G101" s="5" t="s">
        <v>210</v>
      </c>
      <c r="H101" s="3">
        <v>0</v>
      </c>
      <c r="I101" s="32">
        <v>44682</v>
      </c>
      <c r="J101" s="3" t="s">
        <v>269</v>
      </c>
      <c r="K101" s="3"/>
      <c r="L101" s="32"/>
      <c r="M101" s="36" t="s">
        <v>226</v>
      </c>
      <c r="N101" s="32">
        <v>45261</v>
      </c>
      <c r="O101" s="5">
        <v>0</v>
      </c>
      <c r="P101" s="5">
        <v>100</v>
      </c>
      <c r="Q101" s="5">
        <v>0</v>
      </c>
      <c r="R101" s="5" t="s">
        <v>102</v>
      </c>
      <c r="S101" s="5"/>
      <c r="T101" s="44"/>
      <c r="U101" s="10">
        <v>22392400</v>
      </c>
      <c r="V101" s="10">
        <v>22392400</v>
      </c>
      <c r="W101" s="5"/>
      <c r="X101" s="44"/>
      <c r="Y101" s="10">
        <v>22392309.399999999</v>
      </c>
      <c r="Z101" s="10">
        <v>22392309.399999999</v>
      </c>
      <c r="AA101" s="5"/>
      <c r="AB101" s="44"/>
      <c r="AC101" s="10">
        <v>0</v>
      </c>
      <c r="AD101" s="10">
        <v>0</v>
      </c>
      <c r="AE101" s="10"/>
      <c r="AF101" s="44"/>
      <c r="AG101" s="10">
        <v>0</v>
      </c>
      <c r="AH101" s="10">
        <v>0</v>
      </c>
      <c r="AI101" s="5"/>
      <c r="AJ101" s="44"/>
      <c r="AK101" s="10">
        <v>0</v>
      </c>
      <c r="AL101" s="10">
        <v>0</v>
      </c>
      <c r="AM101" s="10"/>
      <c r="AN101" s="44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>
        <f t="shared" si="6"/>
        <v>44784709.399999999</v>
      </c>
      <c r="CJ101" s="10">
        <f t="shared" si="7"/>
        <v>44784709.399999999</v>
      </c>
      <c r="CK101" s="10"/>
      <c r="CL101" s="20" t="s">
        <v>42</v>
      </c>
    </row>
    <row r="102" spans="1:90" ht="31.5" x14ac:dyDescent="0.35">
      <c r="A102" s="1" t="s">
        <v>272</v>
      </c>
      <c r="B102" s="1" t="s">
        <v>45</v>
      </c>
      <c r="C102" s="2" t="s">
        <v>46</v>
      </c>
      <c r="D102" s="2" t="s">
        <v>46</v>
      </c>
      <c r="E102" s="2" t="s">
        <v>274</v>
      </c>
      <c r="F102" s="5" t="s">
        <v>674</v>
      </c>
      <c r="G102" s="5" t="s">
        <v>210</v>
      </c>
      <c r="H102" s="3">
        <v>0</v>
      </c>
      <c r="I102" s="32">
        <v>44682</v>
      </c>
      <c r="J102" s="3" t="s">
        <v>269</v>
      </c>
      <c r="K102" s="3"/>
      <c r="L102" s="32"/>
      <c r="M102" s="36" t="s">
        <v>276</v>
      </c>
      <c r="N102" s="32" t="s">
        <v>277</v>
      </c>
      <c r="O102" s="5">
        <v>0</v>
      </c>
      <c r="P102" s="5">
        <v>100</v>
      </c>
      <c r="Q102" s="5">
        <v>0</v>
      </c>
      <c r="R102" s="5" t="s">
        <v>102</v>
      </c>
      <c r="S102" s="5"/>
      <c r="T102" s="44"/>
      <c r="U102" s="10">
        <v>255642047</v>
      </c>
      <c r="V102" s="10">
        <v>255642047</v>
      </c>
      <c r="W102" s="5"/>
      <c r="X102" s="44"/>
      <c r="Y102" s="10">
        <v>255642047</v>
      </c>
      <c r="Z102" s="10">
        <v>255642047</v>
      </c>
      <c r="AA102" s="5"/>
      <c r="AB102" s="44"/>
      <c r="AC102" s="10">
        <v>255642047</v>
      </c>
      <c r="AD102" s="10">
        <v>255642047</v>
      </c>
      <c r="AE102" s="10"/>
      <c r="AF102" s="44"/>
      <c r="AG102" s="10">
        <v>63910404</v>
      </c>
      <c r="AH102" s="10">
        <v>63910404</v>
      </c>
      <c r="AI102" s="5"/>
      <c r="AJ102" s="44"/>
      <c r="AK102" s="10">
        <v>0</v>
      </c>
      <c r="AL102" s="10">
        <v>0</v>
      </c>
      <c r="AM102" s="10"/>
      <c r="AN102" s="44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>
        <f t="shared" si="6"/>
        <v>830836545</v>
      </c>
      <c r="CJ102" s="10">
        <f t="shared" si="7"/>
        <v>830836545</v>
      </c>
      <c r="CK102" s="10"/>
      <c r="CL102" s="20" t="s">
        <v>42</v>
      </c>
    </row>
    <row r="103" spans="1:90" ht="31.5" x14ac:dyDescent="0.35">
      <c r="A103" s="1" t="s">
        <v>273</v>
      </c>
      <c r="B103" s="1" t="s">
        <v>64</v>
      </c>
      <c r="C103" s="2" t="s">
        <v>65</v>
      </c>
      <c r="D103" s="2" t="s">
        <v>65</v>
      </c>
      <c r="E103" s="2" t="s">
        <v>275</v>
      </c>
      <c r="F103" s="5" t="s">
        <v>674</v>
      </c>
      <c r="G103" s="5" t="s">
        <v>210</v>
      </c>
      <c r="H103" s="3">
        <v>0</v>
      </c>
      <c r="I103" s="32">
        <v>44682</v>
      </c>
      <c r="J103" s="3" t="s">
        <v>269</v>
      </c>
      <c r="K103" s="3"/>
      <c r="L103" s="32"/>
      <c r="M103" s="36" t="s">
        <v>276</v>
      </c>
      <c r="N103" s="32" t="s">
        <v>277</v>
      </c>
      <c r="O103" s="5">
        <v>0</v>
      </c>
      <c r="P103" s="5">
        <v>100</v>
      </c>
      <c r="Q103" s="5">
        <v>0</v>
      </c>
      <c r="R103" s="5" t="s">
        <v>102</v>
      </c>
      <c r="S103" s="5"/>
      <c r="T103" s="44"/>
      <c r="U103" s="10">
        <v>189919719</v>
      </c>
      <c r="V103" s="10">
        <v>189919719</v>
      </c>
      <c r="W103" s="5"/>
      <c r="X103" s="44"/>
      <c r="Y103" s="10">
        <v>189919719</v>
      </c>
      <c r="Z103" s="10">
        <v>189919719</v>
      </c>
      <c r="AA103" s="5"/>
      <c r="AB103" s="44"/>
      <c r="AC103" s="10">
        <v>189919719</v>
      </c>
      <c r="AD103" s="10">
        <v>189919719</v>
      </c>
      <c r="AE103" s="10"/>
      <c r="AF103" s="44"/>
      <c r="AG103" s="10">
        <v>47479822</v>
      </c>
      <c r="AH103" s="10">
        <v>47479822</v>
      </c>
      <c r="AI103" s="5"/>
      <c r="AJ103" s="44"/>
      <c r="AK103" s="10">
        <v>0</v>
      </c>
      <c r="AL103" s="10">
        <v>0</v>
      </c>
      <c r="AM103" s="10"/>
      <c r="AN103" s="44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>
        <f t="shared" si="6"/>
        <v>617238979</v>
      </c>
      <c r="CJ103" s="10">
        <f t="shared" si="7"/>
        <v>617238979</v>
      </c>
      <c r="CK103" s="10"/>
      <c r="CL103" s="20" t="s">
        <v>42</v>
      </c>
    </row>
    <row r="104" spans="1:90" ht="31.5" x14ac:dyDescent="0.35">
      <c r="A104" s="1" t="s">
        <v>703</v>
      </c>
      <c r="B104" s="1" t="s">
        <v>45</v>
      </c>
      <c r="C104" s="2" t="s">
        <v>46</v>
      </c>
      <c r="D104" s="2" t="s">
        <v>46</v>
      </c>
      <c r="E104" s="2" t="s">
        <v>278</v>
      </c>
      <c r="F104" s="5" t="s">
        <v>674</v>
      </c>
      <c r="G104" s="5" t="s">
        <v>205</v>
      </c>
      <c r="H104" s="3">
        <v>100</v>
      </c>
      <c r="I104" s="32">
        <v>44682</v>
      </c>
      <c r="J104" s="3" t="s">
        <v>206</v>
      </c>
      <c r="K104" s="3"/>
      <c r="L104" s="32"/>
      <c r="M104" s="36" t="s">
        <v>276</v>
      </c>
      <c r="N104" s="32" t="s">
        <v>201</v>
      </c>
      <c r="O104" s="5">
        <v>0</v>
      </c>
      <c r="P104" s="5">
        <v>100</v>
      </c>
      <c r="Q104" s="5">
        <v>0</v>
      </c>
      <c r="R104" s="5" t="s">
        <v>102</v>
      </c>
      <c r="S104" s="5"/>
      <c r="T104" s="44"/>
      <c r="U104" s="10">
        <v>180651928</v>
      </c>
      <c r="V104" s="10">
        <v>202330159.36000001</v>
      </c>
      <c r="W104" s="5"/>
      <c r="X104" s="44"/>
      <c r="Y104" s="10">
        <v>326432300</v>
      </c>
      <c r="Z104" s="10">
        <v>365604176.00000006</v>
      </c>
      <c r="AA104" s="5"/>
      <c r="AB104" s="44"/>
      <c r="AC104" s="10">
        <v>0</v>
      </c>
      <c r="AD104" s="10">
        <v>0</v>
      </c>
      <c r="AE104" s="10"/>
      <c r="AF104" s="44"/>
      <c r="AG104" s="10">
        <v>0</v>
      </c>
      <c r="AH104" s="10">
        <v>0</v>
      </c>
      <c r="AI104" s="5"/>
      <c r="AJ104" s="44"/>
      <c r="AK104" s="10">
        <v>0</v>
      </c>
      <c r="AL104" s="10">
        <v>0</v>
      </c>
      <c r="AM104" s="10"/>
      <c r="AN104" s="44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>
        <f t="shared" si="6"/>
        <v>507084228</v>
      </c>
      <c r="CJ104" s="10">
        <f t="shared" si="7"/>
        <v>567934335.36000013</v>
      </c>
      <c r="CK104" s="10"/>
      <c r="CL104" s="20" t="s">
        <v>42</v>
      </c>
    </row>
    <row r="105" spans="1:90" ht="31.5" x14ac:dyDescent="0.35">
      <c r="A105" s="1" t="s">
        <v>295</v>
      </c>
      <c r="B105" s="1" t="s">
        <v>279</v>
      </c>
      <c r="C105" s="2" t="s">
        <v>280</v>
      </c>
      <c r="D105" s="2" t="s">
        <v>281</v>
      </c>
      <c r="E105" s="2" t="s">
        <v>282</v>
      </c>
      <c r="F105" s="5" t="s">
        <v>674</v>
      </c>
      <c r="G105" s="5" t="s">
        <v>210</v>
      </c>
      <c r="H105" s="3">
        <v>0</v>
      </c>
      <c r="I105" s="32">
        <v>44682</v>
      </c>
      <c r="J105" s="3" t="s">
        <v>283</v>
      </c>
      <c r="K105" s="3"/>
      <c r="L105" s="32"/>
      <c r="M105" s="36" t="s">
        <v>276</v>
      </c>
      <c r="N105" s="32" t="s">
        <v>284</v>
      </c>
      <c r="O105" s="5">
        <v>0</v>
      </c>
      <c r="P105" s="5">
        <v>100</v>
      </c>
      <c r="Q105" s="5">
        <v>0</v>
      </c>
      <c r="R105" s="5" t="s">
        <v>102</v>
      </c>
      <c r="S105" s="5"/>
      <c r="T105" s="44"/>
      <c r="U105" s="10">
        <v>53735289</v>
      </c>
      <c r="V105" s="10">
        <v>53735289</v>
      </c>
      <c r="W105" s="5"/>
      <c r="X105" s="44"/>
      <c r="Y105" s="10">
        <v>92117640.150000006</v>
      </c>
      <c r="Z105" s="10">
        <v>92117640.150000006</v>
      </c>
      <c r="AA105" s="5"/>
      <c r="AB105" s="44"/>
      <c r="AC105" s="10">
        <v>92117640.150000006</v>
      </c>
      <c r="AD105" s="10">
        <v>92117640.150000006</v>
      </c>
      <c r="AE105" s="10"/>
      <c r="AF105" s="44"/>
      <c r="AG105" s="10">
        <v>46058822.25</v>
      </c>
      <c r="AH105" s="10">
        <v>46058822.25</v>
      </c>
      <c r="AI105" s="5"/>
      <c r="AJ105" s="44"/>
      <c r="AK105" s="10">
        <v>0</v>
      </c>
      <c r="AL105" s="10">
        <v>0</v>
      </c>
      <c r="AM105" s="10"/>
      <c r="AN105" s="44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>
        <f t="shared" si="6"/>
        <v>284029391.55000001</v>
      </c>
      <c r="CJ105" s="10">
        <f t="shared" si="7"/>
        <v>284029391.55000001</v>
      </c>
      <c r="CK105" s="10"/>
      <c r="CL105" s="20" t="s">
        <v>42</v>
      </c>
    </row>
    <row r="106" spans="1:90" ht="31.5" x14ac:dyDescent="0.35">
      <c r="A106" s="1" t="s">
        <v>359</v>
      </c>
      <c r="B106" s="1" t="s">
        <v>360</v>
      </c>
      <c r="C106" s="2" t="s">
        <v>361</v>
      </c>
      <c r="D106" s="2" t="s">
        <v>362</v>
      </c>
      <c r="E106" s="2" t="s">
        <v>363</v>
      </c>
      <c r="F106" s="5" t="s">
        <v>674</v>
      </c>
      <c r="G106" s="5" t="s">
        <v>217</v>
      </c>
      <c r="H106" s="3">
        <v>0</v>
      </c>
      <c r="I106" s="32">
        <v>44682</v>
      </c>
      <c r="J106" s="3" t="s">
        <v>33</v>
      </c>
      <c r="K106" s="3"/>
      <c r="L106" s="32">
        <v>45078</v>
      </c>
      <c r="M106" s="36"/>
      <c r="N106" s="32"/>
      <c r="O106" s="5">
        <v>0</v>
      </c>
      <c r="P106" s="5">
        <v>100</v>
      </c>
      <c r="Q106" s="5">
        <v>0</v>
      </c>
      <c r="R106" s="5" t="s">
        <v>102</v>
      </c>
      <c r="S106" s="5"/>
      <c r="T106" s="44"/>
      <c r="U106" s="10">
        <v>2138484386</v>
      </c>
      <c r="V106" s="10">
        <v>2138484386</v>
      </c>
      <c r="W106" s="5"/>
      <c r="X106" s="44"/>
      <c r="Y106" s="10">
        <v>0</v>
      </c>
      <c r="Z106" s="10">
        <v>0</v>
      </c>
      <c r="AA106" s="5"/>
      <c r="AB106" s="44"/>
      <c r="AC106" s="10">
        <v>0</v>
      </c>
      <c r="AD106" s="10">
        <v>0</v>
      </c>
      <c r="AE106" s="10"/>
      <c r="AF106" s="44"/>
      <c r="AG106" s="10">
        <v>0</v>
      </c>
      <c r="AH106" s="10">
        <v>0</v>
      </c>
      <c r="AI106" s="5"/>
      <c r="AJ106" s="44"/>
      <c r="AK106" s="10">
        <v>0</v>
      </c>
      <c r="AL106" s="10">
        <v>0</v>
      </c>
      <c r="AM106" s="10"/>
      <c r="AN106" s="44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>
        <f t="shared" si="6"/>
        <v>2138484386</v>
      </c>
      <c r="CJ106" s="10">
        <f t="shared" si="7"/>
        <v>2138484386</v>
      </c>
      <c r="CK106" s="10"/>
      <c r="CL106" s="20" t="s">
        <v>42</v>
      </c>
    </row>
    <row r="107" spans="1:90" ht="42" x14ac:dyDescent="0.35">
      <c r="A107" s="1" t="s">
        <v>285</v>
      </c>
      <c r="B107" s="1" t="s">
        <v>86</v>
      </c>
      <c r="C107" s="2" t="s">
        <v>87</v>
      </c>
      <c r="D107" s="2" t="s">
        <v>87</v>
      </c>
      <c r="E107" s="2" t="s">
        <v>286</v>
      </c>
      <c r="F107" s="5" t="s">
        <v>674</v>
      </c>
      <c r="G107" s="5" t="s">
        <v>210</v>
      </c>
      <c r="H107" s="3">
        <v>0</v>
      </c>
      <c r="I107" s="32">
        <v>44682</v>
      </c>
      <c r="J107" s="3" t="s">
        <v>190</v>
      </c>
      <c r="K107" s="3"/>
      <c r="L107" s="32"/>
      <c r="M107" s="36" t="s">
        <v>276</v>
      </c>
      <c r="N107" s="32" t="s">
        <v>287</v>
      </c>
      <c r="O107" s="5">
        <v>0</v>
      </c>
      <c r="P107" s="5">
        <v>100</v>
      </c>
      <c r="Q107" s="5">
        <v>0</v>
      </c>
      <c r="R107" s="5" t="s">
        <v>102</v>
      </c>
      <c r="S107" s="5"/>
      <c r="T107" s="44"/>
      <c r="U107" s="10">
        <v>288719637</v>
      </c>
      <c r="V107" s="10">
        <v>288719637</v>
      </c>
      <c r="W107" s="5"/>
      <c r="X107" s="44"/>
      <c r="Y107" s="10">
        <v>288719637</v>
      </c>
      <c r="Z107" s="10">
        <v>288719637</v>
      </c>
      <c r="AA107" s="5"/>
      <c r="AB107" s="44"/>
      <c r="AC107" s="10">
        <v>288719637</v>
      </c>
      <c r="AD107" s="10">
        <v>288719637</v>
      </c>
      <c r="AE107" s="10"/>
      <c r="AF107" s="44"/>
      <c r="AG107" s="10">
        <v>120299524</v>
      </c>
      <c r="AH107" s="10">
        <v>120299524</v>
      </c>
      <c r="AI107" s="5"/>
      <c r="AJ107" s="44"/>
      <c r="AK107" s="10">
        <v>0</v>
      </c>
      <c r="AL107" s="10">
        <v>0</v>
      </c>
      <c r="AM107" s="10"/>
      <c r="AN107" s="44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>
        <f t="shared" si="6"/>
        <v>986458435</v>
      </c>
      <c r="CJ107" s="10">
        <f t="shared" si="7"/>
        <v>986458435</v>
      </c>
      <c r="CK107" s="10"/>
      <c r="CL107" s="20" t="s">
        <v>42</v>
      </c>
    </row>
    <row r="108" spans="1:90" ht="31.5" x14ac:dyDescent="0.35">
      <c r="A108" s="1" t="s">
        <v>376</v>
      </c>
      <c r="B108" s="1" t="s">
        <v>116</v>
      </c>
      <c r="C108" s="2" t="s">
        <v>117</v>
      </c>
      <c r="D108" s="2" t="s">
        <v>117</v>
      </c>
      <c r="E108" s="2" t="s">
        <v>288</v>
      </c>
      <c r="F108" s="5" t="s">
        <v>674</v>
      </c>
      <c r="G108" s="5" t="s">
        <v>210</v>
      </c>
      <c r="H108" s="3">
        <v>0</v>
      </c>
      <c r="I108" s="32">
        <v>44682</v>
      </c>
      <c r="J108" s="3" t="s">
        <v>289</v>
      </c>
      <c r="K108" s="3"/>
      <c r="L108" s="32"/>
      <c r="M108" s="36" t="s">
        <v>226</v>
      </c>
      <c r="N108" s="32" t="s">
        <v>199</v>
      </c>
      <c r="O108" s="5">
        <v>0</v>
      </c>
      <c r="P108" s="5">
        <v>100</v>
      </c>
      <c r="Q108" s="5">
        <v>0</v>
      </c>
      <c r="R108" s="5" t="s">
        <v>102</v>
      </c>
      <c r="S108" s="5"/>
      <c r="T108" s="44"/>
      <c r="U108" s="10">
        <v>6201250</v>
      </c>
      <c r="V108" s="10">
        <v>6201250</v>
      </c>
      <c r="W108" s="5"/>
      <c r="X108" s="44"/>
      <c r="Y108" s="10">
        <v>21704375</v>
      </c>
      <c r="Z108" s="10">
        <v>21704375</v>
      </c>
      <c r="AA108" s="5"/>
      <c r="AB108" s="44"/>
      <c r="AC108" s="10">
        <v>28513573</v>
      </c>
      <c r="AD108" s="10">
        <v>28513573</v>
      </c>
      <c r="AE108" s="10"/>
      <c r="AF108" s="44"/>
      <c r="AG108" s="10">
        <v>0</v>
      </c>
      <c r="AH108" s="10">
        <v>0</v>
      </c>
      <c r="AI108" s="5"/>
      <c r="AJ108" s="44"/>
      <c r="AK108" s="10">
        <v>0</v>
      </c>
      <c r="AL108" s="10">
        <v>0</v>
      </c>
      <c r="AM108" s="10"/>
      <c r="AN108" s="44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>
        <f t="shared" si="6"/>
        <v>56419198</v>
      </c>
      <c r="CJ108" s="10">
        <f t="shared" si="7"/>
        <v>56419198</v>
      </c>
      <c r="CK108" s="10"/>
      <c r="CL108" s="20" t="s">
        <v>42</v>
      </c>
    </row>
    <row r="109" spans="1:90" ht="31.5" x14ac:dyDescent="0.35">
      <c r="A109" s="1" t="s">
        <v>290</v>
      </c>
      <c r="B109" s="1" t="s">
        <v>64</v>
      </c>
      <c r="C109" s="2" t="s">
        <v>65</v>
      </c>
      <c r="D109" s="2" t="s">
        <v>65</v>
      </c>
      <c r="E109" s="2" t="s">
        <v>291</v>
      </c>
      <c r="F109" s="5" t="s">
        <v>674</v>
      </c>
      <c r="G109" s="5" t="s">
        <v>210</v>
      </c>
      <c r="H109" s="3">
        <v>0</v>
      </c>
      <c r="I109" s="32">
        <v>44682</v>
      </c>
      <c r="J109" s="3" t="s">
        <v>253</v>
      </c>
      <c r="K109" s="3"/>
      <c r="L109" s="32"/>
      <c r="M109" s="36" t="s">
        <v>276</v>
      </c>
      <c r="N109" s="32" t="s">
        <v>287</v>
      </c>
      <c r="O109" s="5">
        <v>0</v>
      </c>
      <c r="P109" s="5">
        <v>100</v>
      </c>
      <c r="Q109" s="5">
        <v>0</v>
      </c>
      <c r="R109" s="5" t="s">
        <v>102</v>
      </c>
      <c r="S109" s="5"/>
      <c r="T109" s="44"/>
      <c r="U109" s="10">
        <v>109520285</v>
      </c>
      <c r="V109" s="10">
        <v>109520285</v>
      </c>
      <c r="W109" s="5"/>
      <c r="X109" s="44"/>
      <c r="Y109" s="10">
        <v>109520285</v>
      </c>
      <c r="Z109" s="10">
        <v>109520285</v>
      </c>
      <c r="AA109" s="5"/>
      <c r="AB109" s="44"/>
      <c r="AC109" s="10">
        <v>109520285</v>
      </c>
      <c r="AD109" s="10">
        <v>109520285</v>
      </c>
      <c r="AE109" s="10"/>
      <c r="AF109" s="44"/>
      <c r="AG109" s="10">
        <v>45633452</v>
      </c>
      <c r="AH109" s="10">
        <v>45633452</v>
      </c>
      <c r="AI109" s="5"/>
      <c r="AJ109" s="44"/>
      <c r="AK109" s="10">
        <v>0</v>
      </c>
      <c r="AL109" s="10">
        <v>0</v>
      </c>
      <c r="AM109" s="10"/>
      <c r="AN109" s="44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>
        <f t="shared" si="6"/>
        <v>374194307</v>
      </c>
      <c r="CJ109" s="10">
        <f t="shared" si="7"/>
        <v>374194307</v>
      </c>
      <c r="CK109" s="10"/>
      <c r="CL109" s="20" t="s">
        <v>42</v>
      </c>
    </row>
    <row r="110" spans="1:90" ht="31.5" x14ac:dyDescent="0.35">
      <c r="A110" s="1" t="s">
        <v>292</v>
      </c>
      <c r="B110" s="1" t="s">
        <v>58</v>
      </c>
      <c r="C110" s="2" t="s">
        <v>59</v>
      </c>
      <c r="D110" s="2" t="s">
        <v>59</v>
      </c>
      <c r="E110" s="2" t="s">
        <v>293</v>
      </c>
      <c r="F110" s="5" t="s">
        <v>674</v>
      </c>
      <c r="G110" s="5" t="s">
        <v>210</v>
      </c>
      <c r="H110" s="3">
        <v>0</v>
      </c>
      <c r="I110" s="32">
        <v>44682</v>
      </c>
      <c r="J110" s="3" t="s">
        <v>294</v>
      </c>
      <c r="K110" s="3"/>
      <c r="L110" s="32">
        <v>45261</v>
      </c>
      <c r="M110" s="36"/>
      <c r="N110" s="32"/>
      <c r="O110" s="5">
        <v>0</v>
      </c>
      <c r="P110" s="5">
        <v>100</v>
      </c>
      <c r="Q110" s="5">
        <v>0</v>
      </c>
      <c r="R110" s="5" t="s">
        <v>102</v>
      </c>
      <c r="S110" s="5"/>
      <c r="T110" s="44"/>
      <c r="U110" s="10">
        <v>1925000</v>
      </c>
      <c r="V110" s="10">
        <v>1925000</v>
      </c>
      <c r="W110" s="5"/>
      <c r="X110" s="44"/>
      <c r="Y110" s="10">
        <v>3300000</v>
      </c>
      <c r="Z110" s="10">
        <v>3300000</v>
      </c>
      <c r="AA110" s="5"/>
      <c r="AB110" s="44"/>
      <c r="AC110" s="10">
        <v>0</v>
      </c>
      <c r="AD110" s="10">
        <v>0</v>
      </c>
      <c r="AE110" s="10"/>
      <c r="AF110" s="44"/>
      <c r="AG110" s="10">
        <v>0</v>
      </c>
      <c r="AH110" s="10">
        <v>0</v>
      </c>
      <c r="AI110" s="5"/>
      <c r="AJ110" s="44"/>
      <c r="AK110" s="10">
        <v>0</v>
      </c>
      <c r="AL110" s="10">
        <v>0</v>
      </c>
      <c r="AM110" s="10"/>
      <c r="AN110" s="44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>
        <f t="shared" si="6"/>
        <v>5225000</v>
      </c>
      <c r="CJ110" s="10">
        <f t="shared" si="7"/>
        <v>5225000</v>
      </c>
      <c r="CK110" s="10"/>
      <c r="CL110" s="20" t="s">
        <v>42</v>
      </c>
    </row>
    <row r="111" spans="1:90" ht="31.5" x14ac:dyDescent="0.35">
      <c r="A111" s="1" t="s">
        <v>296</v>
      </c>
      <c r="B111" s="1" t="s">
        <v>78</v>
      </c>
      <c r="C111" s="2" t="s">
        <v>79</v>
      </c>
      <c r="D111" s="2" t="s">
        <v>79</v>
      </c>
      <c r="E111" s="2" t="s">
        <v>298</v>
      </c>
      <c r="F111" s="5" t="s">
        <v>674</v>
      </c>
      <c r="G111" s="5" t="s">
        <v>210</v>
      </c>
      <c r="H111" s="3">
        <v>0</v>
      </c>
      <c r="I111" s="32">
        <v>44682</v>
      </c>
      <c r="J111" s="3" t="s">
        <v>253</v>
      </c>
      <c r="K111" s="3"/>
      <c r="L111" s="32" t="s">
        <v>199</v>
      </c>
      <c r="M111" s="36"/>
      <c r="N111" s="32"/>
      <c r="O111" s="5">
        <v>0</v>
      </c>
      <c r="P111" s="5">
        <v>100</v>
      </c>
      <c r="Q111" s="5">
        <v>0</v>
      </c>
      <c r="R111" s="5" t="s">
        <v>102</v>
      </c>
      <c r="S111" s="5"/>
      <c r="T111" s="44"/>
      <c r="U111" s="10">
        <v>114929764</v>
      </c>
      <c r="V111" s="10">
        <v>114929764</v>
      </c>
      <c r="W111" s="5"/>
      <c r="X111" s="44"/>
      <c r="Y111" s="10">
        <v>123250430.8</v>
      </c>
      <c r="Z111" s="10">
        <v>123250430.8</v>
      </c>
      <c r="AA111" s="5"/>
      <c r="AB111" s="44"/>
      <c r="AC111" s="10">
        <v>136120437.67999998</v>
      </c>
      <c r="AD111" s="10">
        <v>136120437.67999998</v>
      </c>
      <c r="AE111" s="10"/>
      <c r="AF111" s="44"/>
      <c r="AG111" s="10">
        <v>0</v>
      </c>
      <c r="AH111" s="10">
        <v>0</v>
      </c>
      <c r="AI111" s="5"/>
      <c r="AJ111" s="44"/>
      <c r="AK111" s="10">
        <v>0</v>
      </c>
      <c r="AL111" s="10">
        <v>0</v>
      </c>
      <c r="AM111" s="10"/>
      <c r="AN111" s="44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>
        <f t="shared" si="6"/>
        <v>374300632.48000002</v>
      </c>
      <c r="CJ111" s="10">
        <f t="shared" si="7"/>
        <v>374300632.48000002</v>
      </c>
      <c r="CK111" s="10"/>
      <c r="CL111" s="20" t="s">
        <v>42</v>
      </c>
    </row>
    <row r="112" spans="1:90" ht="31.5" x14ac:dyDescent="0.35">
      <c r="A112" s="1" t="s">
        <v>297</v>
      </c>
      <c r="B112" s="1" t="s">
        <v>45</v>
      </c>
      <c r="C112" s="2" t="s">
        <v>46</v>
      </c>
      <c r="D112" s="2" t="s">
        <v>46</v>
      </c>
      <c r="E112" s="2" t="s">
        <v>299</v>
      </c>
      <c r="F112" s="5" t="s">
        <v>674</v>
      </c>
      <c r="G112" s="5" t="s">
        <v>210</v>
      </c>
      <c r="H112" s="3">
        <v>0</v>
      </c>
      <c r="I112" s="32">
        <v>44682</v>
      </c>
      <c r="J112" s="3" t="s">
        <v>247</v>
      </c>
      <c r="K112" s="3"/>
      <c r="L112" s="32"/>
      <c r="M112" s="36" t="s">
        <v>226</v>
      </c>
      <c r="N112" s="32" t="s">
        <v>199</v>
      </c>
      <c r="O112" s="5">
        <v>0</v>
      </c>
      <c r="P112" s="5">
        <v>100</v>
      </c>
      <c r="Q112" s="5">
        <v>0</v>
      </c>
      <c r="R112" s="5" t="s">
        <v>102</v>
      </c>
      <c r="S112" s="5"/>
      <c r="T112" s="44"/>
      <c r="U112" s="10">
        <v>4160000</v>
      </c>
      <c r="V112" s="10">
        <v>4160000</v>
      </c>
      <c r="W112" s="5"/>
      <c r="X112" s="44"/>
      <c r="Y112" s="10">
        <v>6240000</v>
      </c>
      <c r="Z112" s="10">
        <v>6240000</v>
      </c>
      <c r="AA112" s="5"/>
      <c r="AB112" s="44"/>
      <c r="AC112" s="10">
        <v>6240000</v>
      </c>
      <c r="AD112" s="10">
        <v>6240000</v>
      </c>
      <c r="AE112" s="10"/>
      <c r="AF112" s="44"/>
      <c r="AG112" s="10">
        <v>0</v>
      </c>
      <c r="AH112" s="10">
        <v>0</v>
      </c>
      <c r="AI112" s="5"/>
      <c r="AJ112" s="44"/>
      <c r="AK112" s="10">
        <v>0</v>
      </c>
      <c r="AL112" s="10">
        <v>0</v>
      </c>
      <c r="AM112" s="10"/>
      <c r="AN112" s="44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>
        <f t="shared" si="6"/>
        <v>16640000</v>
      </c>
      <c r="CJ112" s="10">
        <f t="shared" si="7"/>
        <v>16640000</v>
      </c>
      <c r="CK112" s="10"/>
      <c r="CL112" s="20" t="s">
        <v>42</v>
      </c>
    </row>
    <row r="113" spans="1:90" ht="31.5" x14ac:dyDescent="0.35">
      <c r="A113" s="1" t="s">
        <v>300</v>
      </c>
      <c r="B113" s="1" t="s">
        <v>302</v>
      </c>
      <c r="C113" s="2" t="s">
        <v>303</v>
      </c>
      <c r="D113" s="2" t="s">
        <v>303</v>
      </c>
      <c r="E113" s="2" t="s">
        <v>304</v>
      </c>
      <c r="F113" s="5" t="s">
        <v>674</v>
      </c>
      <c r="G113" s="5" t="s">
        <v>205</v>
      </c>
      <c r="H113" s="3">
        <v>0</v>
      </c>
      <c r="I113" s="32">
        <v>44682</v>
      </c>
      <c r="J113" s="3" t="s">
        <v>33</v>
      </c>
      <c r="K113" s="3"/>
      <c r="L113" s="32"/>
      <c r="M113" s="36" t="s">
        <v>307</v>
      </c>
      <c r="N113" s="32" t="s">
        <v>308</v>
      </c>
      <c r="O113" s="5">
        <v>0</v>
      </c>
      <c r="P113" s="5">
        <v>100</v>
      </c>
      <c r="Q113" s="5">
        <v>0</v>
      </c>
      <c r="R113" s="5" t="s">
        <v>102</v>
      </c>
      <c r="S113" s="5"/>
      <c r="T113" s="44"/>
      <c r="U113" s="10">
        <v>0</v>
      </c>
      <c r="V113" s="10">
        <v>0</v>
      </c>
      <c r="W113" s="5"/>
      <c r="X113" s="44"/>
      <c r="Y113" s="10">
        <v>0</v>
      </c>
      <c r="Z113" s="10">
        <v>0</v>
      </c>
      <c r="AA113" s="5"/>
      <c r="AB113" s="44"/>
      <c r="AC113" s="10">
        <v>472134241.28000003</v>
      </c>
      <c r="AD113" s="10">
        <v>472134241.28000003</v>
      </c>
      <c r="AE113" s="10"/>
      <c r="AF113" s="44"/>
      <c r="AG113" s="10">
        <v>2013281355.3600001</v>
      </c>
      <c r="AH113" s="10">
        <v>2013281355.3600001</v>
      </c>
      <c r="AI113" s="5"/>
      <c r="AJ113" s="44"/>
      <c r="AK113" s="10">
        <v>2187922339.3600001</v>
      </c>
      <c r="AL113" s="10">
        <v>2187922339.3600001</v>
      </c>
      <c r="AM113" s="10"/>
      <c r="AN113" s="44"/>
      <c r="AO113" s="10">
        <v>2187922339.3600001</v>
      </c>
      <c r="AP113" s="10">
        <v>2187922339.3600001</v>
      </c>
      <c r="AQ113" s="10"/>
      <c r="AR113" s="44"/>
      <c r="AS113" s="10">
        <v>2187922339.3600001</v>
      </c>
      <c r="AT113" s="10">
        <v>2187922339.3600001</v>
      </c>
      <c r="AU113" s="10"/>
      <c r="AV113" s="44"/>
      <c r="AW113" s="10">
        <v>2187922339.3600001</v>
      </c>
      <c r="AX113" s="10">
        <v>2187922339.3600001</v>
      </c>
      <c r="AY113" s="10"/>
      <c r="AZ113" s="44"/>
      <c r="BA113" s="10">
        <v>2187922339.3600001</v>
      </c>
      <c r="BB113" s="10">
        <v>2187922339.3600001</v>
      </c>
      <c r="BC113" s="10"/>
      <c r="BD113" s="44"/>
      <c r="BE113" s="10">
        <v>2187922339.3600001</v>
      </c>
      <c r="BF113" s="10">
        <v>2187922339.3600001</v>
      </c>
      <c r="BG113" s="10"/>
      <c r="BH113" s="44"/>
      <c r="BI113" s="10">
        <v>8291415924.8000002</v>
      </c>
      <c r="BJ113" s="10">
        <v>8291415924.8000002</v>
      </c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>
        <v>23904365557.600002</v>
      </c>
      <c r="CJ113" s="10">
        <v>23904365557.600002</v>
      </c>
      <c r="CK113" s="10"/>
      <c r="CL113" s="20" t="s">
        <v>42</v>
      </c>
    </row>
    <row r="114" spans="1:90" ht="31.5" x14ac:dyDescent="0.35">
      <c r="A114" s="1" t="s">
        <v>312</v>
      </c>
      <c r="B114" s="1" t="s">
        <v>302</v>
      </c>
      <c r="C114" s="2" t="s">
        <v>303</v>
      </c>
      <c r="D114" s="2" t="s">
        <v>303</v>
      </c>
      <c r="E114" s="2" t="s">
        <v>305</v>
      </c>
      <c r="F114" s="5" t="s">
        <v>674</v>
      </c>
      <c r="G114" s="5" t="s">
        <v>205</v>
      </c>
      <c r="H114" s="3">
        <v>0</v>
      </c>
      <c r="I114" s="32">
        <v>44682</v>
      </c>
      <c r="J114" s="3" t="s">
        <v>33</v>
      </c>
      <c r="K114" s="3"/>
      <c r="L114" s="32"/>
      <c r="M114" s="36" t="s">
        <v>313</v>
      </c>
      <c r="N114" s="32" t="s">
        <v>309</v>
      </c>
      <c r="O114" s="5">
        <v>0</v>
      </c>
      <c r="P114" s="5">
        <v>100</v>
      </c>
      <c r="Q114" s="5">
        <v>0</v>
      </c>
      <c r="R114" s="5" t="s">
        <v>102</v>
      </c>
      <c r="S114" s="5"/>
      <c r="T114" s="44"/>
      <c r="U114" s="10">
        <v>0</v>
      </c>
      <c r="V114" s="10">
        <v>0</v>
      </c>
      <c r="W114" s="5"/>
      <c r="X114" s="44"/>
      <c r="Y114" s="10">
        <v>901179441.68000007</v>
      </c>
      <c r="Z114" s="10">
        <v>901179441.68000007</v>
      </c>
      <c r="AA114" s="5"/>
      <c r="AB114" s="44"/>
      <c r="AC114" s="10">
        <v>2001616483.3600001</v>
      </c>
      <c r="AD114" s="10">
        <v>2001616483.3600001</v>
      </c>
      <c r="AE114" s="10"/>
      <c r="AF114" s="44"/>
      <c r="AG114" s="10">
        <v>2101245283.3600001</v>
      </c>
      <c r="AH114" s="10">
        <v>2101245283.3600001</v>
      </c>
      <c r="AI114" s="5"/>
      <c r="AJ114" s="44"/>
      <c r="AK114" s="10">
        <v>2101245283.3600001</v>
      </c>
      <c r="AL114" s="10">
        <v>2101245283.3600001</v>
      </c>
      <c r="AM114" s="10"/>
      <c r="AN114" s="44"/>
      <c r="AO114" s="10">
        <v>2101245283.3600001</v>
      </c>
      <c r="AP114" s="10">
        <v>2101245283.3600001</v>
      </c>
      <c r="AQ114" s="10"/>
      <c r="AR114" s="44"/>
      <c r="AS114" s="10">
        <v>2101245283.3600001</v>
      </c>
      <c r="AT114" s="10">
        <v>2101245283.3600001</v>
      </c>
      <c r="AU114" s="10"/>
      <c r="AV114" s="44"/>
      <c r="AW114" s="10">
        <v>2101245283.3600001</v>
      </c>
      <c r="AX114" s="10">
        <v>2101245283.3600001</v>
      </c>
      <c r="AY114" s="10"/>
      <c r="AZ114" s="44"/>
      <c r="BA114" s="10">
        <v>2101245283.3600001</v>
      </c>
      <c r="BB114" s="10">
        <v>2101245283.3600001</v>
      </c>
      <c r="BC114" s="10"/>
      <c r="BD114" s="44"/>
      <c r="BE114" s="10">
        <v>7407369315.7600002</v>
      </c>
      <c r="BF114" s="10">
        <v>7407369315.7600002</v>
      </c>
      <c r="BG114" s="10"/>
      <c r="BH114" s="44"/>
      <c r="BI114" s="10">
        <v>0</v>
      </c>
      <c r="BJ114" s="10">
        <v>0</v>
      </c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>
        <f>U114+Y114+AC114+AG114+AK114+AO114+AS114+AW114+BA114+BE114+BI114</f>
        <v>22917636940.960003</v>
      </c>
      <c r="CJ114" s="10">
        <v>22917636525.840004</v>
      </c>
      <c r="CK114" s="10"/>
      <c r="CL114" s="20" t="s">
        <v>42</v>
      </c>
    </row>
    <row r="115" spans="1:90" ht="31.5" x14ac:dyDescent="0.35">
      <c r="A115" s="1" t="s">
        <v>301</v>
      </c>
      <c r="B115" s="1" t="s">
        <v>302</v>
      </c>
      <c r="C115" s="2" t="s">
        <v>303</v>
      </c>
      <c r="D115" s="2" t="s">
        <v>303</v>
      </c>
      <c r="E115" s="2" t="s">
        <v>306</v>
      </c>
      <c r="F115" s="5" t="s">
        <v>674</v>
      </c>
      <c r="G115" s="5" t="s">
        <v>205</v>
      </c>
      <c r="H115" s="3">
        <v>0</v>
      </c>
      <c r="I115" s="32">
        <v>44682</v>
      </c>
      <c r="J115" s="3" t="s">
        <v>33</v>
      </c>
      <c r="K115" s="3"/>
      <c r="L115" s="32"/>
      <c r="M115" s="36" t="s">
        <v>310</v>
      </c>
      <c r="N115" s="32" t="s">
        <v>311</v>
      </c>
      <c r="O115" s="5">
        <v>0</v>
      </c>
      <c r="P115" s="5">
        <v>100</v>
      </c>
      <c r="Q115" s="5">
        <v>0</v>
      </c>
      <c r="R115" s="5" t="s">
        <v>102</v>
      </c>
      <c r="S115" s="5"/>
      <c r="T115" s="44"/>
      <c r="U115" s="10">
        <v>0</v>
      </c>
      <c r="V115" s="10">
        <v>0</v>
      </c>
      <c r="W115" s="5"/>
      <c r="X115" s="44"/>
      <c r="Y115" s="10">
        <v>1247164136.4272001</v>
      </c>
      <c r="Z115" s="10">
        <v>1247164136.4272001</v>
      </c>
      <c r="AA115" s="5"/>
      <c r="AB115" s="44"/>
      <c r="AC115" s="10">
        <v>2119818198.8291202</v>
      </c>
      <c r="AD115" s="10">
        <v>2119818198.8291202</v>
      </c>
      <c r="AE115" s="10"/>
      <c r="AF115" s="44"/>
      <c r="AG115" s="10">
        <v>2169632598.8291202</v>
      </c>
      <c r="AH115" s="10">
        <v>2169632598.8291202</v>
      </c>
      <c r="AI115" s="5"/>
      <c r="AJ115" s="44"/>
      <c r="AK115" s="10">
        <v>2169632598.8291202</v>
      </c>
      <c r="AL115" s="10">
        <v>2169632598.8291202</v>
      </c>
      <c r="AM115" s="10"/>
      <c r="AN115" s="44"/>
      <c r="AO115" s="10">
        <v>2169632598.8291202</v>
      </c>
      <c r="AP115" s="10">
        <v>2169632598.8291202</v>
      </c>
      <c r="AQ115" s="10"/>
      <c r="AR115" s="44"/>
      <c r="AS115" s="10">
        <v>2169632598.8291202</v>
      </c>
      <c r="AT115" s="10">
        <v>2169632598.8291202</v>
      </c>
      <c r="AU115" s="10"/>
      <c r="AV115" s="44"/>
      <c r="AW115" s="10">
        <v>2169632598.8291202</v>
      </c>
      <c r="AX115" s="10">
        <v>2169632598.8291202</v>
      </c>
      <c r="AY115" s="10"/>
      <c r="AZ115" s="44"/>
      <c r="BA115" s="10">
        <v>2169632598.8291202</v>
      </c>
      <c r="BB115" s="10">
        <v>2169632598.8291202</v>
      </c>
      <c r="BC115" s="10"/>
      <c r="BD115" s="44"/>
      <c r="BE115" s="10">
        <v>5246508005.7639999</v>
      </c>
      <c r="BF115" s="10">
        <v>5246508005.7639999</v>
      </c>
      <c r="BG115" s="10"/>
      <c r="BH115" s="44"/>
      <c r="BI115" s="10">
        <v>0</v>
      </c>
      <c r="BJ115" s="10">
        <v>0</v>
      </c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>
        <v>21631285933.995041</v>
      </c>
      <c r="CJ115" s="10">
        <v>21631285933.995041</v>
      </c>
      <c r="CK115" s="10"/>
      <c r="CL115" s="20" t="s">
        <v>42</v>
      </c>
    </row>
    <row r="116" spans="1:90" ht="31.5" x14ac:dyDescent="0.35">
      <c r="A116" s="1" t="s">
        <v>683</v>
      </c>
      <c r="B116" s="1" t="s">
        <v>302</v>
      </c>
      <c r="C116" s="2" t="s">
        <v>303</v>
      </c>
      <c r="D116" s="2" t="s">
        <v>303</v>
      </c>
      <c r="E116" s="2" t="s">
        <v>315</v>
      </c>
      <c r="F116" s="5" t="s">
        <v>674</v>
      </c>
      <c r="G116" s="5" t="s">
        <v>205</v>
      </c>
      <c r="H116" s="3">
        <v>0</v>
      </c>
      <c r="I116" s="32">
        <v>44682</v>
      </c>
      <c r="J116" s="3" t="s">
        <v>33</v>
      </c>
      <c r="K116" s="3"/>
      <c r="L116" s="32"/>
      <c r="M116" s="36" t="s">
        <v>287</v>
      </c>
      <c r="N116" s="32">
        <v>48670</v>
      </c>
      <c r="O116" s="5">
        <v>0</v>
      </c>
      <c r="P116" s="5">
        <v>100</v>
      </c>
      <c r="Q116" s="5">
        <v>0</v>
      </c>
      <c r="R116" s="5" t="s">
        <v>102</v>
      </c>
      <c r="S116" s="5"/>
      <c r="T116" s="44"/>
      <c r="U116" s="10">
        <v>0</v>
      </c>
      <c r="V116" s="10">
        <v>0</v>
      </c>
      <c r="W116" s="5"/>
      <c r="X116" s="44"/>
      <c r="Y116" s="10">
        <v>0</v>
      </c>
      <c r="Z116" s="10">
        <v>0</v>
      </c>
      <c r="AA116" s="5"/>
      <c r="AB116" s="44"/>
      <c r="AC116" s="10">
        <v>0</v>
      </c>
      <c r="AD116" s="10">
        <v>0</v>
      </c>
      <c r="AE116" s="10"/>
      <c r="AF116" s="44"/>
      <c r="AG116" s="10">
        <v>1504412800</v>
      </c>
      <c r="AH116" s="10">
        <v>1504412800</v>
      </c>
      <c r="AI116" s="5"/>
      <c r="AJ116" s="44"/>
      <c r="AK116" s="10">
        <v>2256619200</v>
      </c>
      <c r="AL116" s="10">
        <v>2256619200</v>
      </c>
      <c r="AM116" s="10"/>
      <c r="AN116" s="44"/>
      <c r="AO116" s="10">
        <v>2256619200</v>
      </c>
      <c r="AP116" s="10">
        <v>2256619200</v>
      </c>
      <c r="AQ116" s="10"/>
      <c r="AR116" s="44"/>
      <c r="AS116" s="10">
        <v>2256619200</v>
      </c>
      <c r="AT116" s="10">
        <v>2256619200</v>
      </c>
      <c r="AU116" s="10"/>
      <c r="AV116" s="44"/>
      <c r="AW116" s="10">
        <v>2256619200</v>
      </c>
      <c r="AX116" s="10">
        <v>2256619200</v>
      </c>
      <c r="AY116" s="10"/>
      <c r="AZ116" s="44"/>
      <c r="BA116" s="10">
        <v>2256619200</v>
      </c>
      <c r="BB116" s="10">
        <v>2256619200</v>
      </c>
      <c r="BC116" s="10"/>
      <c r="BD116" s="44"/>
      <c r="BE116" s="10">
        <v>2256619200</v>
      </c>
      <c r="BF116" s="10">
        <v>2256619200</v>
      </c>
      <c r="BG116" s="10"/>
      <c r="BH116" s="44"/>
      <c r="BI116" s="10">
        <v>2256619200</v>
      </c>
      <c r="BJ116" s="10">
        <v>2256619200</v>
      </c>
      <c r="BK116" s="10"/>
      <c r="BL116" s="44"/>
      <c r="BM116" s="10">
        <v>19533445809.09</v>
      </c>
      <c r="BN116" s="10">
        <v>19533445809.09</v>
      </c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>
        <f>U116+Y116+AC116+AG116+AK116+AO116+AS116+AW116+BA116+BE116+BI116+BM116</f>
        <v>36834193009.089996</v>
      </c>
      <c r="CJ116" s="10">
        <f>V116+Z116+AD116+AH116+AL116+AP116+AT116+AX116+BB116+BF116+BJ116+BN116</f>
        <v>36834193009.089996</v>
      </c>
      <c r="CK116" s="10"/>
      <c r="CL116" s="20" t="s">
        <v>42</v>
      </c>
    </row>
    <row r="117" spans="1:90" ht="31.5" x14ac:dyDescent="0.35">
      <c r="A117" s="1" t="s">
        <v>684</v>
      </c>
      <c r="B117" s="1" t="s">
        <v>302</v>
      </c>
      <c r="C117" s="2" t="s">
        <v>303</v>
      </c>
      <c r="D117" s="2" t="s">
        <v>303</v>
      </c>
      <c r="E117" s="2" t="s">
        <v>316</v>
      </c>
      <c r="F117" s="5" t="s">
        <v>674</v>
      </c>
      <c r="G117" s="5" t="s">
        <v>205</v>
      </c>
      <c r="H117" s="3">
        <v>0</v>
      </c>
      <c r="I117" s="32">
        <v>44682</v>
      </c>
      <c r="J117" s="3" t="s">
        <v>33</v>
      </c>
      <c r="K117" s="3"/>
      <c r="L117" s="32"/>
      <c r="M117" s="36" t="s">
        <v>318</v>
      </c>
      <c r="N117" s="32" t="s">
        <v>319</v>
      </c>
      <c r="O117" s="5">
        <v>0</v>
      </c>
      <c r="P117" s="5">
        <v>100</v>
      </c>
      <c r="Q117" s="5">
        <v>0</v>
      </c>
      <c r="R117" s="5" t="s">
        <v>102</v>
      </c>
      <c r="S117" s="5"/>
      <c r="T117" s="44"/>
      <c r="U117" s="10">
        <v>0</v>
      </c>
      <c r="V117" s="10">
        <v>0</v>
      </c>
      <c r="W117" s="5"/>
      <c r="X117" s="44"/>
      <c r="Y117" s="10">
        <v>0</v>
      </c>
      <c r="Z117" s="10">
        <v>0</v>
      </c>
      <c r="AA117" s="5"/>
      <c r="AB117" s="44"/>
      <c r="AC117" s="10">
        <v>0</v>
      </c>
      <c r="AD117" s="10">
        <v>0</v>
      </c>
      <c r="AE117" s="10"/>
      <c r="AF117" s="44"/>
      <c r="AG117" s="10">
        <v>2256672000</v>
      </c>
      <c r="AH117" s="10">
        <v>2256672000</v>
      </c>
      <c r="AI117" s="5"/>
      <c r="AJ117" s="44"/>
      <c r="AK117" s="10">
        <v>2256672000</v>
      </c>
      <c r="AL117" s="10">
        <v>2256672000</v>
      </c>
      <c r="AM117" s="10"/>
      <c r="AN117" s="44"/>
      <c r="AO117" s="10">
        <v>2256672000</v>
      </c>
      <c r="AP117" s="10">
        <v>2256672000</v>
      </c>
      <c r="AQ117" s="10"/>
      <c r="AR117" s="44"/>
      <c r="AS117" s="10">
        <v>2256672000</v>
      </c>
      <c r="AT117" s="10">
        <v>2256672000</v>
      </c>
      <c r="AU117" s="10"/>
      <c r="AV117" s="44"/>
      <c r="AW117" s="10">
        <v>2256672000</v>
      </c>
      <c r="AX117" s="10">
        <v>2256672000</v>
      </c>
      <c r="AY117" s="10"/>
      <c r="AZ117" s="44"/>
      <c r="BA117" s="10">
        <v>2256672000</v>
      </c>
      <c r="BB117" s="10">
        <v>2256672000</v>
      </c>
      <c r="BC117" s="10"/>
      <c r="BD117" s="44"/>
      <c r="BE117" s="10">
        <v>2256672000</v>
      </c>
      <c r="BF117" s="10">
        <v>2256672000</v>
      </c>
      <c r="BG117" s="10"/>
      <c r="BH117" s="44"/>
      <c r="BI117" s="10">
        <v>20365853776.406364</v>
      </c>
      <c r="BJ117" s="10">
        <v>20365853776.406364</v>
      </c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>
        <f>U117+Y117+AC117+AG117+AK117+AO117+AS117+AW117+BA117+BE117+BI117+BL117</f>
        <v>36162557776.406364</v>
      </c>
      <c r="CJ117" s="10">
        <f>V117+Z117+AD117+AH117+AL117+AP117+AT117+AX117+BB117+BF117+BJ117+BM117</f>
        <v>36162557776.406364</v>
      </c>
      <c r="CK117" s="10"/>
      <c r="CL117" s="20" t="s">
        <v>42</v>
      </c>
    </row>
    <row r="118" spans="1:90" ht="42" x14ac:dyDescent="0.35">
      <c r="A118" s="1" t="s">
        <v>314</v>
      </c>
      <c r="B118" s="1" t="s">
        <v>86</v>
      </c>
      <c r="C118" s="2" t="s">
        <v>87</v>
      </c>
      <c r="D118" s="2" t="s">
        <v>87</v>
      </c>
      <c r="E118" s="2" t="s">
        <v>317</v>
      </c>
      <c r="F118" s="5" t="s">
        <v>674</v>
      </c>
      <c r="G118" s="5" t="s">
        <v>210</v>
      </c>
      <c r="H118" s="3">
        <v>0</v>
      </c>
      <c r="I118" s="32">
        <v>44682</v>
      </c>
      <c r="J118" s="3" t="s">
        <v>253</v>
      </c>
      <c r="K118" s="3"/>
      <c r="L118" s="32"/>
      <c r="M118" s="36" t="s">
        <v>276</v>
      </c>
      <c r="N118" s="32" t="s">
        <v>287</v>
      </c>
      <c r="O118" s="5">
        <v>0</v>
      </c>
      <c r="P118" s="5">
        <v>100</v>
      </c>
      <c r="Q118" s="5">
        <v>0</v>
      </c>
      <c r="R118" s="5" t="s">
        <v>102</v>
      </c>
      <c r="S118" s="5"/>
      <c r="T118" s="44"/>
      <c r="U118" s="10">
        <v>22492600</v>
      </c>
      <c r="V118" s="10">
        <v>22492600</v>
      </c>
      <c r="W118" s="5"/>
      <c r="X118" s="44"/>
      <c r="Y118" s="10">
        <v>22492600</v>
      </c>
      <c r="Z118" s="10">
        <v>22492600</v>
      </c>
      <c r="AA118" s="5"/>
      <c r="AB118" s="44"/>
      <c r="AC118" s="10">
        <v>22492600</v>
      </c>
      <c r="AD118" s="10">
        <v>22492600</v>
      </c>
      <c r="AE118" s="10"/>
      <c r="AF118" s="44"/>
      <c r="AG118" s="10">
        <v>22492600</v>
      </c>
      <c r="AH118" s="10">
        <v>22492600</v>
      </c>
      <c r="AI118" s="5"/>
      <c r="AJ118" s="44"/>
      <c r="AK118" s="10">
        <v>0</v>
      </c>
      <c r="AL118" s="10">
        <v>0</v>
      </c>
      <c r="AM118" s="10"/>
      <c r="AN118" s="44"/>
      <c r="AO118" s="10">
        <v>0</v>
      </c>
      <c r="AP118" s="10">
        <v>0</v>
      </c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>
        <f t="shared" ref="CI118:CJ120" si="8">U118+Y118+AC118+AG118+AK118</f>
        <v>89970400</v>
      </c>
      <c r="CJ118" s="10">
        <f t="shared" si="8"/>
        <v>89970400</v>
      </c>
      <c r="CK118" s="10"/>
      <c r="CL118" s="20" t="s">
        <v>42</v>
      </c>
    </row>
    <row r="119" spans="1:90" ht="31.5" x14ac:dyDescent="0.35">
      <c r="A119" s="1" t="s">
        <v>364</v>
      </c>
      <c r="B119" s="1" t="s">
        <v>55</v>
      </c>
      <c r="C119" s="2" t="s">
        <v>56</v>
      </c>
      <c r="D119" s="2" t="s">
        <v>56</v>
      </c>
      <c r="E119" s="2" t="s">
        <v>322</v>
      </c>
      <c r="F119" s="5" t="s">
        <v>674</v>
      </c>
      <c r="G119" s="5" t="s">
        <v>205</v>
      </c>
      <c r="H119" s="3">
        <v>0</v>
      </c>
      <c r="I119" s="32">
        <v>44713</v>
      </c>
      <c r="J119" s="3" t="s">
        <v>324</v>
      </c>
      <c r="K119" s="3"/>
      <c r="L119" s="32" t="s">
        <v>310</v>
      </c>
      <c r="M119" s="36"/>
      <c r="N119" s="32"/>
      <c r="O119" s="5">
        <v>0</v>
      </c>
      <c r="P119" s="5">
        <v>100</v>
      </c>
      <c r="Q119" s="5">
        <v>0</v>
      </c>
      <c r="R119" s="5" t="s">
        <v>102</v>
      </c>
      <c r="S119" s="5"/>
      <c r="T119" s="44"/>
      <c r="U119" s="10">
        <v>2522520</v>
      </c>
      <c r="V119" s="10">
        <v>2825222.4000000004</v>
      </c>
      <c r="W119" s="5"/>
      <c r="X119" s="44"/>
      <c r="Y119" s="10">
        <v>1801800</v>
      </c>
      <c r="Z119" s="10">
        <v>2018016.0000000002</v>
      </c>
      <c r="AA119" s="5"/>
      <c r="AB119" s="44"/>
      <c r="AC119" s="10"/>
      <c r="AD119" s="10"/>
      <c r="AE119" s="10"/>
      <c r="AF119" s="44"/>
      <c r="AG119" s="10">
        <v>0</v>
      </c>
      <c r="AH119" s="10">
        <v>0</v>
      </c>
      <c r="AI119" s="5"/>
      <c r="AJ119" s="44"/>
      <c r="AK119" s="10">
        <v>0</v>
      </c>
      <c r="AL119" s="10">
        <v>0</v>
      </c>
      <c r="AM119" s="10"/>
      <c r="AN119" s="44"/>
      <c r="AO119" s="10">
        <v>0</v>
      </c>
      <c r="AP119" s="10">
        <v>0</v>
      </c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>
        <f t="shared" si="8"/>
        <v>4324320</v>
      </c>
      <c r="CJ119" s="10">
        <f t="shared" si="8"/>
        <v>4843238.4000000004</v>
      </c>
      <c r="CK119" s="10"/>
      <c r="CL119" s="20" t="s">
        <v>42</v>
      </c>
    </row>
    <row r="120" spans="1:90" ht="31.5" x14ac:dyDescent="0.35">
      <c r="A120" s="1" t="s">
        <v>365</v>
      </c>
      <c r="B120" s="1" t="s">
        <v>123</v>
      </c>
      <c r="C120" s="2" t="s">
        <v>124</v>
      </c>
      <c r="D120" s="2" t="s">
        <v>124</v>
      </c>
      <c r="E120" s="2" t="s">
        <v>323</v>
      </c>
      <c r="F120" s="5" t="s">
        <v>674</v>
      </c>
      <c r="G120" s="5" t="s">
        <v>205</v>
      </c>
      <c r="H120" s="3">
        <v>0</v>
      </c>
      <c r="I120" s="32">
        <v>44713</v>
      </c>
      <c r="J120" s="3" t="s">
        <v>325</v>
      </c>
      <c r="K120" s="3"/>
      <c r="L120" s="32" t="s">
        <v>310</v>
      </c>
      <c r="M120" s="36"/>
      <c r="N120" s="32"/>
      <c r="O120" s="5">
        <v>0</v>
      </c>
      <c r="P120" s="5">
        <v>100</v>
      </c>
      <c r="Q120" s="5">
        <v>0</v>
      </c>
      <c r="R120" s="5" t="s">
        <v>102</v>
      </c>
      <c r="S120" s="5"/>
      <c r="T120" s="44"/>
      <c r="U120" s="10">
        <v>2522520</v>
      </c>
      <c r="V120" s="10">
        <v>2825222.4000000004</v>
      </c>
      <c r="W120" s="5"/>
      <c r="X120" s="44"/>
      <c r="Y120" s="10">
        <v>1801800</v>
      </c>
      <c r="Z120" s="10">
        <v>2018016.0000000002</v>
      </c>
      <c r="AA120" s="5"/>
      <c r="AB120" s="44"/>
      <c r="AC120" s="10"/>
      <c r="AD120" s="10"/>
      <c r="AE120" s="10"/>
      <c r="AF120" s="44"/>
      <c r="AG120" s="10">
        <v>0</v>
      </c>
      <c r="AH120" s="10">
        <v>0</v>
      </c>
      <c r="AI120" s="5"/>
      <c r="AJ120" s="44"/>
      <c r="AK120" s="10">
        <v>0</v>
      </c>
      <c r="AL120" s="10">
        <v>0</v>
      </c>
      <c r="AM120" s="10"/>
      <c r="AN120" s="44"/>
      <c r="AO120" s="10">
        <v>0</v>
      </c>
      <c r="AP120" s="10">
        <v>0</v>
      </c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>
        <f t="shared" si="8"/>
        <v>4324320</v>
      </c>
      <c r="CJ120" s="10">
        <f t="shared" si="8"/>
        <v>4843238.4000000004</v>
      </c>
      <c r="CK120" s="10"/>
      <c r="CL120" s="20" t="s">
        <v>42</v>
      </c>
    </row>
    <row r="121" spans="1:90" ht="21" x14ac:dyDescent="0.35">
      <c r="A121" s="1" t="s">
        <v>340</v>
      </c>
      <c r="B121" s="1" t="s">
        <v>302</v>
      </c>
      <c r="C121" s="2" t="s">
        <v>303</v>
      </c>
      <c r="D121" s="2" t="s">
        <v>303</v>
      </c>
      <c r="E121" s="2" t="s">
        <v>326</v>
      </c>
      <c r="F121" s="5" t="s">
        <v>674</v>
      </c>
      <c r="G121" s="5" t="s">
        <v>205</v>
      </c>
      <c r="H121" s="3">
        <v>0</v>
      </c>
      <c r="I121" s="32">
        <v>44713</v>
      </c>
      <c r="J121" s="3" t="s">
        <v>197</v>
      </c>
      <c r="K121" s="3"/>
      <c r="L121" s="32"/>
      <c r="M121" s="36" t="s">
        <v>201</v>
      </c>
      <c r="N121" s="32" t="s">
        <v>331</v>
      </c>
      <c r="O121" s="5">
        <v>0</v>
      </c>
      <c r="P121" s="5">
        <v>100</v>
      </c>
      <c r="Q121" s="5">
        <v>0</v>
      </c>
      <c r="R121" s="5" t="s">
        <v>102</v>
      </c>
      <c r="S121" s="5"/>
      <c r="T121" s="44"/>
      <c r="U121" s="10">
        <v>0</v>
      </c>
      <c r="V121" s="10">
        <v>0</v>
      </c>
      <c r="W121" s="5"/>
      <c r="X121" s="44"/>
      <c r="Y121" s="10">
        <v>174246900</v>
      </c>
      <c r="Z121" s="10">
        <v>174246900</v>
      </c>
      <c r="AA121" s="5"/>
      <c r="AB121" s="44"/>
      <c r="AC121" s="10">
        <v>2090962800</v>
      </c>
      <c r="AD121" s="10">
        <v>2090962800</v>
      </c>
      <c r="AE121" s="10"/>
      <c r="AF121" s="44"/>
      <c r="AG121" s="10">
        <v>2090962800</v>
      </c>
      <c r="AH121" s="10">
        <v>2090962800</v>
      </c>
      <c r="AI121" s="5"/>
      <c r="AJ121" s="44"/>
      <c r="AK121" s="10">
        <v>2090962800</v>
      </c>
      <c r="AL121" s="10">
        <v>2090962800</v>
      </c>
      <c r="AM121" s="10"/>
      <c r="AN121" s="44"/>
      <c r="AO121" s="10">
        <v>2090962800</v>
      </c>
      <c r="AP121" s="10">
        <v>2090962800</v>
      </c>
      <c r="AQ121" s="10"/>
      <c r="AR121" s="44"/>
      <c r="AS121" s="10">
        <v>2090962800</v>
      </c>
      <c r="AT121" s="10">
        <v>2090962800</v>
      </c>
      <c r="AU121" s="10"/>
      <c r="AV121" s="44"/>
      <c r="AW121" s="10">
        <v>2090962800</v>
      </c>
      <c r="AX121" s="10">
        <v>2090962800</v>
      </c>
      <c r="AY121" s="10"/>
      <c r="AZ121" s="44"/>
      <c r="BA121" s="10">
        <v>2090962800</v>
      </c>
      <c r="BB121" s="10">
        <v>2090962800</v>
      </c>
      <c r="BC121" s="10"/>
      <c r="BD121" s="44"/>
      <c r="BE121" s="10">
        <v>8125522618.5500002</v>
      </c>
      <c r="BF121" s="10">
        <v>8125522618.5500002</v>
      </c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>
        <f>U121+Y121+AC121+AG121+AK121+AO121+AS121+AW121+BA121+BE121+BH121+BL121</f>
        <v>22936509118.549999</v>
      </c>
      <c r="CJ121" s="10">
        <f>V121+Z121+AD121+AH121+AL121+AP121+AT121+AX121+BB121+BF121+BI121+BM121</f>
        <v>22936509118.549999</v>
      </c>
      <c r="CK121" s="10"/>
      <c r="CL121" s="20" t="s">
        <v>42</v>
      </c>
    </row>
    <row r="122" spans="1:90" ht="21" x14ac:dyDescent="0.35">
      <c r="A122" s="1" t="s">
        <v>341</v>
      </c>
      <c r="B122" s="1" t="s">
        <v>302</v>
      </c>
      <c r="C122" s="2" t="s">
        <v>303</v>
      </c>
      <c r="D122" s="2" t="s">
        <v>303</v>
      </c>
      <c r="E122" s="2" t="s">
        <v>327</v>
      </c>
      <c r="F122" s="5" t="s">
        <v>674</v>
      </c>
      <c r="G122" s="5" t="s">
        <v>205</v>
      </c>
      <c r="H122" s="3">
        <v>0</v>
      </c>
      <c r="I122" s="32">
        <v>44713</v>
      </c>
      <c r="J122" s="3" t="s">
        <v>197</v>
      </c>
      <c r="K122" s="3"/>
      <c r="L122" s="32"/>
      <c r="M122" s="36" t="s">
        <v>332</v>
      </c>
      <c r="N122" s="32" t="s">
        <v>333</v>
      </c>
      <c r="O122" s="5">
        <v>0</v>
      </c>
      <c r="P122" s="5">
        <v>100</v>
      </c>
      <c r="Q122" s="5">
        <v>0</v>
      </c>
      <c r="R122" s="5" t="s">
        <v>102</v>
      </c>
      <c r="S122" s="5"/>
      <c r="T122" s="44"/>
      <c r="U122" s="10">
        <v>0</v>
      </c>
      <c r="V122" s="10">
        <v>0</v>
      </c>
      <c r="W122" s="5"/>
      <c r="X122" s="44"/>
      <c r="Y122" s="10">
        <v>0</v>
      </c>
      <c r="Z122" s="10">
        <v>0</v>
      </c>
      <c r="AA122" s="5"/>
      <c r="AB122" s="44"/>
      <c r="AC122" s="10">
        <v>1921483850</v>
      </c>
      <c r="AD122" s="10">
        <v>1921483850</v>
      </c>
      <c r="AE122" s="10"/>
      <c r="AF122" s="44"/>
      <c r="AG122" s="10">
        <v>2096164200</v>
      </c>
      <c r="AH122" s="10">
        <v>2096164200</v>
      </c>
      <c r="AI122" s="5"/>
      <c r="AJ122" s="44"/>
      <c r="AK122" s="10">
        <v>2096164200</v>
      </c>
      <c r="AL122" s="10">
        <v>2096164200</v>
      </c>
      <c r="AM122" s="10"/>
      <c r="AN122" s="44"/>
      <c r="AO122" s="10">
        <v>2096164200</v>
      </c>
      <c r="AP122" s="10">
        <v>2096164200</v>
      </c>
      <c r="AQ122" s="10"/>
      <c r="AR122" s="44"/>
      <c r="AS122" s="10">
        <v>2096164200</v>
      </c>
      <c r="AT122" s="10">
        <v>2096164200</v>
      </c>
      <c r="AU122" s="10"/>
      <c r="AV122" s="44"/>
      <c r="AW122" s="10">
        <v>2096164200</v>
      </c>
      <c r="AX122" s="10">
        <v>2096164200</v>
      </c>
      <c r="AY122" s="10"/>
      <c r="AZ122" s="44"/>
      <c r="BA122" s="10">
        <v>2096164200</v>
      </c>
      <c r="BB122" s="10">
        <v>2096164200</v>
      </c>
      <c r="BC122" s="10"/>
      <c r="BD122" s="44"/>
      <c r="BE122" s="10">
        <v>2096164200</v>
      </c>
      <c r="BF122" s="10">
        <v>2096164200</v>
      </c>
      <c r="BG122" s="10"/>
      <c r="BH122" s="44"/>
      <c r="BI122" s="10">
        <v>6675546978.8999996</v>
      </c>
      <c r="BJ122" s="10">
        <v>6675546978.8999996</v>
      </c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>
        <f t="shared" ref="CI122:CJ125" si="9">U122+Y122+AC122+AG122+AK122+AO122+AS122+AW122+BA122+BE122+BI122+BL122</f>
        <v>23270180228.900002</v>
      </c>
      <c r="CJ122" s="10">
        <f t="shared" si="9"/>
        <v>23270180228.900002</v>
      </c>
      <c r="CK122" s="10"/>
      <c r="CL122" s="20" t="s">
        <v>42</v>
      </c>
    </row>
    <row r="123" spans="1:90" ht="21" x14ac:dyDescent="0.35">
      <c r="A123" s="1" t="s">
        <v>342</v>
      </c>
      <c r="B123" s="1" t="s">
        <v>302</v>
      </c>
      <c r="C123" s="2" t="s">
        <v>303</v>
      </c>
      <c r="D123" s="2" t="s">
        <v>303</v>
      </c>
      <c r="E123" s="2" t="s">
        <v>328</v>
      </c>
      <c r="F123" s="5" t="s">
        <v>674</v>
      </c>
      <c r="G123" s="5" t="s">
        <v>205</v>
      </c>
      <c r="H123" s="3">
        <v>0</v>
      </c>
      <c r="I123" s="32">
        <v>44713</v>
      </c>
      <c r="J123" s="3" t="s">
        <v>197</v>
      </c>
      <c r="K123" s="3"/>
      <c r="L123" s="32"/>
      <c r="M123" s="36" t="s">
        <v>332</v>
      </c>
      <c r="N123" s="32" t="s">
        <v>333</v>
      </c>
      <c r="O123" s="5">
        <v>0</v>
      </c>
      <c r="P123" s="5">
        <v>100</v>
      </c>
      <c r="Q123" s="5">
        <v>0</v>
      </c>
      <c r="R123" s="5" t="s">
        <v>102</v>
      </c>
      <c r="S123" s="5"/>
      <c r="T123" s="44"/>
      <c r="U123" s="10">
        <v>0</v>
      </c>
      <c r="V123" s="10">
        <v>0</v>
      </c>
      <c r="W123" s="5"/>
      <c r="X123" s="44"/>
      <c r="Y123" s="10">
        <v>0</v>
      </c>
      <c r="Z123" s="10">
        <v>0</v>
      </c>
      <c r="AA123" s="5"/>
      <c r="AB123" s="44"/>
      <c r="AC123" s="10">
        <v>1921483850</v>
      </c>
      <c r="AD123" s="10">
        <v>1921483850</v>
      </c>
      <c r="AE123" s="10"/>
      <c r="AF123" s="44"/>
      <c r="AG123" s="10">
        <v>2096164200</v>
      </c>
      <c r="AH123" s="10">
        <v>2096164200</v>
      </c>
      <c r="AI123" s="5"/>
      <c r="AJ123" s="44"/>
      <c r="AK123" s="10">
        <v>2096164200</v>
      </c>
      <c r="AL123" s="10">
        <v>2096164200</v>
      </c>
      <c r="AM123" s="10"/>
      <c r="AN123" s="44"/>
      <c r="AO123" s="10">
        <v>2096164200</v>
      </c>
      <c r="AP123" s="10">
        <v>2096164200</v>
      </c>
      <c r="AQ123" s="10"/>
      <c r="AR123" s="44"/>
      <c r="AS123" s="10">
        <v>2096164200</v>
      </c>
      <c r="AT123" s="10">
        <v>2096164200</v>
      </c>
      <c r="AU123" s="10"/>
      <c r="AV123" s="44"/>
      <c r="AW123" s="10">
        <v>2096164200</v>
      </c>
      <c r="AX123" s="10">
        <v>2096164200</v>
      </c>
      <c r="AY123" s="10"/>
      <c r="AZ123" s="44"/>
      <c r="BA123" s="10">
        <v>2096164200</v>
      </c>
      <c r="BB123" s="10">
        <v>2096164200</v>
      </c>
      <c r="BC123" s="10"/>
      <c r="BD123" s="44"/>
      <c r="BE123" s="10">
        <v>2096164200</v>
      </c>
      <c r="BF123" s="10">
        <v>2096164200</v>
      </c>
      <c r="BG123" s="10"/>
      <c r="BH123" s="44"/>
      <c r="BI123" s="10">
        <v>6675546978.8999996</v>
      </c>
      <c r="BJ123" s="10">
        <v>6675546978.8999996</v>
      </c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>
        <f t="shared" si="9"/>
        <v>23270180228.900002</v>
      </c>
      <c r="CJ123" s="10">
        <f t="shared" si="9"/>
        <v>23270180228.900002</v>
      </c>
      <c r="CK123" s="10"/>
      <c r="CL123" s="20" t="s">
        <v>42</v>
      </c>
    </row>
    <row r="124" spans="1:90" ht="21" x14ac:dyDescent="0.35">
      <c r="A124" s="1" t="s">
        <v>343</v>
      </c>
      <c r="B124" s="1" t="s">
        <v>302</v>
      </c>
      <c r="C124" s="2" t="s">
        <v>303</v>
      </c>
      <c r="D124" s="2" t="s">
        <v>303</v>
      </c>
      <c r="E124" s="2" t="s">
        <v>329</v>
      </c>
      <c r="F124" s="5" t="s">
        <v>674</v>
      </c>
      <c r="G124" s="5" t="s">
        <v>205</v>
      </c>
      <c r="H124" s="3">
        <v>0</v>
      </c>
      <c r="I124" s="32">
        <v>44713</v>
      </c>
      <c r="J124" s="3" t="s">
        <v>197</v>
      </c>
      <c r="K124" s="3"/>
      <c r="L124" s="32"/>
      <c r="M124" s="36" t="s">
        <v>228</v>
      </c>
      <c r="N124" s="32" t="s">
        <v>334</v>
      </c>
      <c r="O124" s="5">
        <v>0</v>
      </c>
      <c r="P124" s="5">
        <v>100</v>
      </c>
      <c r="Q124" s="5">
        <v>0</v>
      </c>
      <c r="R124" s="5" t="s">
        <v>102</v>
      </c>
      <c r="S124" s="5"/>
      <c r="T124" s="44"/>
      <c r="U124" s="10">
        <v>0</v>
      </c>
      <c r="V124" s="10">
        <v>0</v>
      </c>
      <c r="W124" s="5"/>
      <c r="X124" s="44"/>
      <c r="Y124" s="10">
        <v>0</v>
      </c>
      <c r="Z124" s="10">
        <v>0</v>
      </c>
      <c r="AA124" s="5"/>
      <c r="AB124" s="44"/>
      <c r="AC124" s="10">
        <v>1579925250</v>
      </c>
      <c r="AD124" s="10">
        <v>1579925250</v>
      </c>
      <c r="AE124" s="10"/>
      <c r="AF124" s="44"/>
      <c r="AG124" s="10">
        <v>2106567000</v>
      </c>
      <c r="AH124" s="10">
        <v>2106567000</v>
      </c>
      <c r="AI124" s="5"/>
      <c r="AJ124" s="44"/>
      <c r="AK124" s="10">
        <v>2106567000</v>
      </c>
      <c r="AL124" s="10">
        <v>2106567000</v>
      </c>
      <c r="AM124" s="10"/>
      <c r="AN124" s="44"/>
      <c r="AO124" s="10">
        <v>2106567000</v>
      </c>
      <c r="AP124" s="10">
        <v>2106567000</v>
      </c>
      <c r="AQ124" s="10"/>
      <c r="AR124" s="44"/>
      <c r="AS124" s="10">
        <v>2106567000</v>
      </c>
      <c r="AT124" s="10">
        <v>2106567000</v>
      </c>
      <c r="AU124" s="10"/>
      <c r="AV124" s="44"/>
      <c r="AW124" s="10">
        <v>2106567000</v>
      </c>
      <c r="AX124" s="10">
        <v>2106567000</v>
      </c>
      <c r="AY124" s="10"/>
      <c r="AZ124" s="44"/>
      <c r="BA124" s="10">
        <v>2106567000</v>
      </c>
      <c r="BB124" s="10">
        <v>2106567000</v>
      </c>
      <c r="BC124" s="10"/>
      <c r="BD124" s="44"/>
      <c r="BE124" s="10">
        <v>2106567000</v>
      </c>
      <c r="BF124" s="10">
        <v>2106567000</v>
      </c>
      <c r="BG124" s="10"/>
      <c r="BH124" s="44"/>
      <c r="BI124" s="10">
        <v>7027508378.8999996</v>
      </c>
      <c r="BJ124" s="10">
        <v>7027508378.8999996</v>
      </c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>
        <f t="shared" si="9"/>
        <v>23353402628.900002</v>
      </c>
      <c r="CJ124" s="10">
        <f t="shared" si="9"/>
        <v>23353402628.900002</v>
      </c>
      <c r="CK124" s="10"/>
      <c r="CL124" s="20" t="s">
        <v>42</v>
      </c>
    </row>
    <row r="125" spans="1:90" ht="21" x14ac:dyDescent="0.35">
      <c r="A125" s="1" t="s">
        <v>344</v>
      </c>
      <c r="B125" s="1" t="s">
        <v>302</v>
      </c>
      <c r="C125" s="2" t="s">
        <v>303</v>
      </c>
      <c r="D125" s="2" t="s">
        <v>303</v>
      </c>
      <c r="E125" s="2" t="s">
        <v>330</v>
      </c>
      <c r="F125" s="5" t="s">
        <v>674</v>
      </c>
      <c r="G125" s="5" t="s">
        <v>205</v>
      </c>
      <c r="H125" s="3">
        <v>0</v>
      </c>
      <c r="I125" s="32">
        <v>44713</v>
      </c>
      <c r="J125" s="3" t="s">
        <v>197</v>
      </c>
      <c r="K125" s="3"/>
      <c r="L125" s="32"/>
      <c r="M125" s="36" t="s">
        <v>335</v>
      </c>
      <c r="N125" s="32" t="s">
        <v>336</v>
      </c>
      <c r="O125" s="5">
        <v>0</v>
      </c>
      <c r="P125" s="5">
        <v>100</v>
      </c>
      <c r="Q125" s="5">
        <v>0</v>
      </c>
      <c r="R125" s="5" t="s">
        <v>102</v>
      </c>
      <c r="S125" s="5"/>
      <c r="T125" s="44"/>
      <c r="U125" s="10">
        <v>0</v>
      </c>
      <c r="V125" s="10">
        <v>0</v>
      </c>
      <c r="W125" s="5"/>
      <c r="X125" s="44"/>
      <c r="Y125" s="10">
        <v>0</v>
      </c>
      <c r="Z125" s="10">
        <v>0</v>
      </c>
      <c r="AA125" s="5"/>
      <c r="AB125" s="44"/>
      <c r="AC125" s="10">
        <v>1407845600</v>
      </c>
      <c r="AD125" s="10">
        <v>1407845600</v>
      </c>
      <c r="AE125" s="10"/>
      <c r="AF125" s="44"/>
      <c r="AG125" s="10">
        <v>2111768400</v>
      </c>
      <c r="AH125" s="10">
        <v>2111768400</v>
      </c>
      <c r="AI125" s="5"/>
      <c r="AJ125" s="44"/>
      <c r="AK125" s="10">
        <v>2111768400</v>
      </c>
      <c r="AL125" s="10">
        <v>2111768400</v>
      </c>
      <c r="AM125" s="10"/>
      <c r="AN125" s="44"/>
      <c r="AO125" s="10">
        <v>2111768400</v>
      </c>
      <c r="AP125" s="10">
        <v>2111768400</v>
      </c>
      <c r="AQ125" s="10"/>
      <c r="AR125" s="44"/>
      <c r="AS125" s="10">
        <v>2111768400</v>
      </c>
      <c r="AT125" s="10">
        <v>2111768400</v>
      </c>
      <c r="AU125" s="10"/>
      <c r="AV125" s="44"/>
      <c r="AW125" s="10">
        <v>2111768400</v>
      </c>
      <c r="AX125" s="10">
        <v>2111768400</v>
      </c>
      <c r="AY125" s="10"/>
      <c r="AZ125" s="44"/>
      <c r="BA125" s="10">
        <v>2111768400</v>
      </c>
      <c r="BB125" s="10">
        <v>2111768400</v>
      </c>
      <c r="BC125" s="10"/>
      <c r="BD125" s="44"/>
      <c r="BE125" s="10">
        <v>2111768400</v>
      </c>
      <c r="BF125" s="10">
        <v>2111768400</v>
      </c>
      <c r="BG125" s="10"/>
      <c r="BH125" s="44"/>
      <c r="BI125" s="10">
        <v>7204789428.8999996</v>
      </c>
      <c r="BJ125" s="10">
        <v>7204789428.8999996</v>
      </c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>
        <f t="shared" si="9"/>
        <v>23395013828.900002</v>
      </c>
      <c r="CJ125" s="10">
        <f t="shared" si="9"/>
        <v>23395013828.900002</v>
      </c>
      <c r="CK125" s="10"/>
      <c r="CL125" s="20" t="s">
        <v>42</v>
      </c>
    </row>
    <row r="126" spans="1:90" ht="52.5" x14ac:dyDescent="0.35">
      <c r="A126" s="1" t="s">
        <v>337</v>
      </c>
      <c r="B126" s="1" t="s">
        <v>76</v>
      </c>
      <c r="C126" s="2" t="s">
        <v>77</v>
      </c>
      <c r="D126" s="2" t="s">
        <v>77</v>
      </c>
      <c r="E126" s="2" t="s">
        <v>338</v>
      </c>
      <c r="F126" s="5" t="s">
        <v>674</v>
      </c>
      <c r="G126" s="5" t="s">
        <v>210</v>
      </c>
      <c r="H126" s="3">
        <v>0</v>
      </c>
      <c r="I126" s="32">
        <v>44713</v>
      </c>
      <c r="J126" s="3" t="s">
        <v>339</v>
      </c>
      <c r="K126" s="3"/>
      <c r="L126" s="32">
        <v>46174</v>
      </c>
      <c r="M126" s="36"/>
      <c r="N126" s="32"/>
      <c r="O126" s="5">
        <v>0</v>
      </c>
      <c r="P126" s="5">
        <v>100</v>
      </c>
      <c r="Q126" s="5">
        <v>0</v>
      </c>
      <c r="R126" s="5" t="s">
        <v>102</v>
      </c>
      <c r="S126" s="5"/>
      <c r="T126" s="44"/>
      <c r="U126" s="10">
        <v>7214500</v>
      </c>
      <c r="V126" s="10">
        <v>7214500</v>
      </c>
      <c r="W126" s="5"/>
      <c r="X126" s="44"/>
      <c r="Y126" s="10">
        <v>9400000</v>
      </c>
      <c r="Z126" s="10">
        <v>9400000</v>
      </c>
      <c r="AA126" s="5"/>
      <c r="AB126" s="44"/>
      <c r="AC126" s="10">
        <v>9400000</v>
      </c>
      <c r="AD126" s="10">
        <v>9400000</v>
      </c>
      <c r="AE126" s="10"/>
      <c r="AF126" s="44"/>
      <c r="AG126" s="10">
        <v>9400000</v>
      </c>
      <c r="AH126" s="10">
        <v>9400000</v>
      </c>
      <c r="AI126" s="5"/>
      <c r="AJ126" s="44"/>
      <c r="AK126" s="10">
        <v>7214500</v>
      </c>
      <c r="AL126" s="10">
        <v>7214500</v>
      </c>
      <c r="AM126" s="10"/>
      <c r="AN126" s="44"/>
      <c r="AO126" s="10">
        <v>0</v>
      </c>
      <c r="AP126" s="10">
        <v>0</v>
      </c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>
        <f t="shared" ref="CI126:CJ130" si="10">U126+Y126+AC126+AG126+AK126+AO126+AR126+AV126+AZ126+BD126+BH126+BL126</f>
        <v>42629000</v>
      </c>
      <c r="CJ126" s="10">
        <f t="shared" si="10"/>
        <v>42629000</v>
      </c>
      <c r="CK126" s="10"/>
      <c r="CL126" s="20" t="s">
        <v>42</v>
      </c>
    </row>
    <row r="127" spans="1:90" ht="31.5" x14ac:dyDescent="0.35">
      <c r="A127" s="1" t="s">
        <v>345</v>
      </c>
      <c r="B127" s="1" t="s">
        <v>64</v>
      </c>
      <c r="C127" s="2" t="s">
        <v>65</v>
      </c>
      <c r="D127" s="2" t="s">
        <v>65</v>
      </c>
      <c r="E127" s="2" t="s">
        <v>346</v>
      </c>
      <c r="F127" s="5" t="s">
        <v>674</v>
      </c>
      <c r="G127" s="5" t="s">
        <v>210</v>
      </c>
      <c r="H127" s="3">
        <v>0</v>
      </c>
      <c r="I127" s="32">
        <v>44713</v>
      </c>
      <c r="J127" s="3" t="s">
        <v>347</v>
      </c>
      <c r="K127" s="3"/>
      <c r="L127" s="32"/>
      <c r="M127" s="36" t="s">
        <v>276</v>
      </c>
      <c r="N127" s="32" t="s">
        <v>287</v>
      </c>
      <c r="O127" s="5">
        <v>0</v>
      </c>
      <c r="P127" s="5">
        <v>100</v>
      </c>
      <c r="Q127" s="5">
        <v>0</v>
      </c>
      <c r="R127" s="5" t="s">
        <v>102</v>
      </c>
      <c r="S127" s="5"/>
      <c r="T127" s="44"/>
      <c r="U127" s="10">
        <v>9657000</v>
      </c>
      <c r="V127" s="10">
        <v>9657000</v>
      </c>
      <c r="W127" s="5"/>
      <c r="X127" s="44"/>
      <c r="Y127" s="10">
        <v>9657000</v>
      </c>
      <c r="Z127" s="10">
        <v>9657000</v>
      </c>
      <c r="AA127" s="5"/>
      <c r="AB127" s="44"/>
      <c r="AC127" s="10">
        <v>9657000</v>
      </c>
      <c r="AD127" s="10">
        <v>9657000</v>
      </c>
      <c r="AE127" s="10"/>
      <c r="AF127" s="44"/>
      <c r="AG127" s="10">
        <v>4828500</v>
      </c>
      <c r="AH127" s="10">
        <v>4828500</v>
      </c>
      <c r="AI127" s="5"/>
      <c r="AJ127" s="44"/>
      <c r="AK127" s="10">
        <v>0</v>
      </c>
      <c r="AL127" s="10">
        <v>0</v>
      </c>
      <c r="AM127" s="10"/>
      <c r="AN127" s="44"/>
      <c r="AO127" s="10">
        <v>0</v>
      </c>
      <c r="AP127" s="10">
        <v>0</v>
      </c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>
        <f t="shared" si="10"/>
        <v>33799500</v>
      </c>
      <c r="CJ127" s="10">
        <f t="shared" si="10"/>
        <v>33799500</v>
      </c>
      <c r="CK127" s="10"/>
      <c r="CL127" s="20" t="s">
        <v>42</v>
      </c>
    </row>
    <row r="128" spans="1:90" ht="31.5" x14ac:dyDescent="0.35">
      <c r="A128" s="1" t="s">
        <v>348</v>
      </c>
      <c r="B128" s="1" t="s">
        <v>64</v>
      </c>
      <c r="C128" s="2" t="s">
        <v>65</v>
      </c>
      <c r="D128" s="2" t="s">
        <v>65</v>
      </c>
      <c r="E128" s="2" t="s">
        <v>349</v>
      </c>
      <c r="F128" s="5" t="s">
        <v>674</v>
      </c>
      <c r="G128" s="5" t="s">
        <v>210</v>
      </c>
      <c r="H128" s="3">
        <v>0</v>
      </c>
      <c r="I128" s="32">
        <v>44713</v>
      </c>
      <c r="J128" s="3" t="s">
        <v>98</v>
      </c>
      <c r="K128" s="3"/>
      <c r="L128" s="32"/>
      <c r="M128" s="36" t="s">
        <v>276</v>
      </c>
      <c r="N128" s="32" t="s">
        <v>201</v>
      </c>
      <c r="O128" s="5">
        <v>0</v>
      </c>
      <c r="P128" s="5">
        <v>100</v>
      </c>
      <c r="Q128" s="5">
        <v>0</v>
      </c>
      <c r="R128" s="5" t="s">
        <v>102</v>
      </c>
      <c r="S128" s="5"/>
      <c r="T128" s="44"/>
      <c r="U128" s="10">
        <v>7799550</v>
      </c>
      <c r="V128" s="10">
        <v>7799550</v>
      </c>
      <c r="W128" s="5"/>
      <c r="X128" s="44"/>
      <c r="Y128" s="10">
        <v>7799550</v>
      </c>
      <c r="Z128" s="10">
        <v>7799550</v>
      </c>
      <c r="AA128" s="5"/>
      <c r="AB128" s="44"/>
      <c r="AC128" s="10">
        <v>0</v>
      </c>
      <c r="AD128" s="10">
        <v>0</v>
      </c>
      <c r="AE128" s="10"/>
      <c r="AF128" s="44"/>
      <c r="AG128" s="10">
        <v>0</v>
      </c>
      <c r="AH128" s="10">
        <v>0</v>
      </c>
      <c r="AI128" s="5"/>
      <c r="AJ128" s="44"/>
      <c r="AK128" s="10">
        <v>0</v>
      </c>
      <c r="AL128" s="10">
        <v>0</v>
      </c>
      <c r="AM128" s="10"/>
      <c r="AN128" s="44"/>
      <c r="AO128" s="10">
        <v>0</v>
      </c>
      <c r="AP128" s="10">
        <v>0</v>
      </c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>
        <f t="shared" si="10"/>
        <v>15599100</v>
      </c>
      <c r="CJ128" s="10">
        <f t="shared" si="10"/>
        <v>15599100</v>
      </c>
      <c r="CK128" s="10"/>
      <c r="CL128" s="20" t="s">
        <v>42</v>
      </c>
    </row>
    <row r="129" spans="1:90" ht="52.5" x14ac:dyDescent="0.35">
      <c r="A129" s="1" t="s">
        <v>350</v>
      </c>
      <c r="B129" s="1" t="s">
        <v>351</v>
      </c>
      <c r="C129" s="2" t="s">
        <v>352</v>
      </c>
      <c r="D129" s="2" t="s">
        <v>352</v>
      </c>
      <c r="E129" s="2" t="s">
        <v>353</v>
      </c>
      <c r="F129" s="5" t="s">
        <v>674</v>
      </c>
      <c r="G129" s="5" t="s">
        <v>205</v>
      </c>
      <c r="H129" s="3">
        <v>0</v>
      </c>
      <c r="I129" s="32">
        <v>44713</v>
      </c>
      <c r="J129" s="3" t="s">
        <v>354</v>
      </c>
      <c r="K129" s="3"/>
      <c r="L129" s="32"/>
      <c r="M129" s="36" t="s">
        <v>276</v>
      </c>
      <c r="N129" s="32">
        <v>45627</v>
      </c>
      <c r="O129" s="5">
        <v>0</v>
      </c>
      <c r="P129" s="5">
        <v>100</v>
      </c>
      <c r="Q129" s="5">
        <v>0</v>
      </c>
      <c r="R129" s="5" t="s">
        <v>102</v>
      </c>
      <c r="S129" s="5"/>
      <c r="T129" s="44"/>
      <c r="U129" s="10">
        <v>9400000</v>
      </c>
      <c r="V129" s="10">
        <v>9400000</v>
      </c>
      <c r="W129" s="5"/>
      <c r="X129" s="44"/>
      <c r="Y129" s="10">
        <v>2350000</v>
      </c>
      <c r="Z129" s="10">
        <v>2350000</v>
      </c>
      <c r="AA129" s="5"/>
      <c r="AB129" s="44"/>
      <c r="AC129" s="10">
        <v>2350000</v>
      </c>
      <c r="AD129" s="10">
        <v>2350000</v>
      </c>
      <c r="AE129" s="10"/>
      <c r="AF129" s="44"/>
      <c r="AG129" s="10">
        <v>0</v>
      </c>
      <c r="AH129" s="10">
        <v>0</v>
      </c>
      <c r="AI129" s="5"/>
      <c r="AJ129" s="44"/>
      <c r="AK129" s="10">
        <v>0</v>
      </c>
      <c r="AL129" s="10">
        <v>0</v>
      </c>
      <c r="AM129" s="10"/>
      <c r="AN129" s="44"/>
      <c r="AO129" s="10">
        <v>0</v>
      </c>
      <c r="AP129" s="10">
        <v>0</v>
      </c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>
        <f t="shared" si="10"/>
        <v>14100000</v>
      </c>
      <c r="CJ129" s="10">
        <f t="shared" si="10"/>
        <v>14100000</v>
      </c>
      <c r="CK129" s="10"/>
      <c r="CL129" s="20" t="s">
        <v>42</v>
      </c>
    </row>
    <row r="130" spans="1:90" ht="31.5" x14ac:dyDescent="0.35">
      <c r="A130" s="1" t="s">
        <v>355</v>
      </c>
      <c r="B130" s="1" t="s">
        <v>51</v>
      </c>
      <c r="C130" s="2" t="s">
        <v>52</v>
      </c>
      <c r="D130" s="2" t="s">
        <v>53</v>
      </c>
      <c r="E130" s="2" t="s">
        <v>356</v>
      </c>
      <c r="F130" s="5" t="s">
        <v>674</v>
      </c>
      <c r="G130" s="5" t="s">
        <v>210</v>
      </c>
      <c r="H130" s="3">
        <v>0</v>
      </c>
      <c r="I130" s="32">
        <v>44713</v>
      </c>
      <c r="J130" s="3" t="s">
        <v>253</v>
      </c>
      <c r="K130" s="3"/>
      <c r="L130" s="32"/>
      <c r="M130" s="36" t="s">
        <v>276</v>
      </c>
      <c r="N130" s="32" t="s">
        <v>287</v>
      </c>
      <c r="O130" s="5">
        <v>0</v>
      </c>
      <c r="P130" s="5">
        <v>100</v>
      </c>
      <c r="Q130" s="5">
        <v>0</v>
      </c>
      <c r="R130" s="5" t="s">
        <v>102</v>
      </c>
      <c r="S130" s="5"/>
      <c r="T130" s="44"/>
      <c r="U130" s="10">
        <v>13170000</v>
      </c>
      <c r="V130" s="10">
        <v>13170000</v>
      </c>
      <c r="W130" s="5"/>
      <c r="X130" s="44"/>
      <c r="Y130" s="10">
        <v>13170000</v>
      </c>
      <c r="Z130" s="10">
        <v>13170000</v>
      </c>
      <c r="AA130" s="5"/>
      <c r="AB130" s="44"/>
      <c r="AC130" s="10">
        <v>13170000</v>
      </c>
      <c r="AD130" s="10">
        <v>13170000</v>
      </c>
      <c r="AE130" s="10"/>
      <c r="AF130" s="44"/>
      <c r="AG130" s="10">
        <v>6585000</v>
      </c>
      <c r="AH130" s="10">
        <v>6585000</v>
      </c>
      <c r="AI130" s="5"/>
      <c r="AJ130" s="44"/>
      <c r="AK130" s="10">
        <v>0</v>
      </c>
      <c r="AL130" s="10">
        <v>0</v>
      </c>
      <c r="AM130" s="10"/>
      <c r="AN130" s="44"/>
      <c r="AO130" s="10">
        <v>0</v>
      </c>
      <c r="AP130" s="10">
        <v>0</v>
      </c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>
        <f t="shared" si="10"/>
        <v>46095000</v>
      </c>
      <c r="CJ130" s="10">
        <f t="shared" si="10"/>
        <v>46095000</v>
      </c>
      <c r="CK130" s="10"/>
      <c r="CL130" s="20" t="s">
        <v>42</v>
      </c>
    </row>
    <row r="131" spans="1:90" ht="31.5" x14ac:dyDescent="0.35">
      <c r="A131" s="1" t="s">
        <v>659</v>
      </c>
      <c r="B131" s="1" t="s">
        <v>58</v>
      </c>
      <c r="C131" s="2" t="s">
        <v>59</v>
      </c>
      <c r="D131" s="2" t="s">
        <v>59</v>
      </c>
      <c r="E131" s="2" t="s">
        <v>357</v>
      </c>
      <c r="F131" s="5" t="s">
        <v>674</v>
      </c>
      <c r="G131" s="5" t="s">
        <v>205</v>
      </c>
      <c r="H131" s="3">
        <v>100</v>
      </c>
      <c r="I131" s="32">
        <v>44713</v>
      </c>
      <c r="J131" s="3" t="s">
        <v>33</v>
      </c>
      <c r="K131" s="3"/>
      <c r="L131" s="36" t="s">
        <v>358</v>
      </c>
      <c r="M131" s="36"/>
      <c r="N131" s="32"/>
      <c r="O131" s="5">
        <v>0</v>
      </c>
      <c r="P131" s="5">
        <v>100</v>
      </c>
      <c r="Q131" s="5">
        <v>0</v>
      </c>
      <c r="R131" s="5" t="s">
        <v>102</v>
      </c>
      <c r="S131" s="5"/>
      <c r="T131" s="44"/>
      <c r="U131" s="10">
        <v>24360000</v>
      </c>
      <c r="V131" s="10">
        <v>27283200.000000004</v>
      </c>
      <c r="W131" s="5"/>
      <c r="X131" s="44"/>
      <c r="Y131" s="10">
        <v>27840000</v>
      </c>
      <c r="Z131" s="10">
        <v>31180800.000000004</v>
      </c>
      <c r="AA131" s="5"/>
      <c r="AB131" s="44"/>
      <c r="AC131" s="10">
        <v>0</v>
      </c>
      <c r="AD131" s="10">
        <v>0</v>
      </c>
      <c r="AE131" s="10"/>
      <c r="AF131" s="44"/>
      <c r="AG131" s="10">
        <v>0</v>
      </c>
      <c r="AH131" s="10">
        <v>0</v>
      </c>
      <c r="AI131" s="5"/>
      <c r="AJ131" s="44"/>
      <c r="AK131" s="10">
        <v>0</v>
      </c>
      <c r="AL131" s="10">
        <v>0</v>
      </c>
      <c r="AM131" s="10"/>
      <c r="AN131" s="44"/>
      <c r="AO131" s="10">
        <v>0</v>
      </c>
      <c r="AP131" s="10">
        <v>0</v>
      </c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>
        <v>52200000</v>
      </c>
      <c r="CJ131" s="10">
        <v>58464000.000000007</v>
      </c>
      <c r="CK131" s="10"/>
      <c r="CL131" s="20" t="s">
        <v>42</v>
      </c>
    </row>
    <row r="132" spans="1:90" ht="42" x14ac:dyDescent="0.35">
      <c r="A132" s="1" t="s">
        <v>673</v>
      </c>
      <c r="B132" s="1" t="s">
        <v>366</v>
      </c>
      <c r="C132" s="2" t="s">
        <v>367</v>
      </c>
      <c r="D132" s="2" t="s">
        <v>367</v>
      </c>
      <c r="E132" s="2" t="s">
        <v>368</v>
      </c>
      <c r="F132" s="5" t="s">
        <v>674</v>
      </c>
      <c r="G132" s="5" t="s">
        <v>210</v>
      </c>
      <c r="H132" s="3">
        <v>0</v>
      </c>
      <c r="I132" s="32">
        <v>44713</v>
      </c>
      <c r="J132" s="3" t="s">
        <v>100</v>
      </c>
      <c r="K132" s="3"/>
      <c r="L132" s="36" t="s">
        <v>201</v>
      </c>
      <c r="M132" s="36"/>
      <c r="N132" s="32"/>
      <c r="O132" s="5">
        <v>0</v>
      </c>
      <c r="P132" s="5">
        <v>100</v>
      </c>
      <c r="Q132" s="5">
        <v>0</v>
      </c>
      <c r="R132" s="5" t="s">
        <v>102</v>
      </c>
      <c r="S132" s="5"/>
      <c r="T132" s="44"/>
      <c r="U132" s="10">
        <v>441600</v>
      </c>
      <c r="V132" s="10">
        <v>441600</v>
      </c>
      <c r="W132" s="5"/>
      <c r="X132" s="44"/>
      <c r="Y132" s="10">
        <v>883200</v>
      </c>
      <c r="Z132" s="10">
        <v>883200</v>
      </c>
      <c r="AA132" s="5"/>
      <c r="AB132" s="44"/>
      <c r="AC132" s="10">
        <v>0</v>
      </c>
      <c r="AD132" s="10">
        <v>0</v>
      </c>
      <c r="AE132" s="10"/>
      <c r="AF132" s="44"/>
      <c r="AG132" s="10">
        <v>0</v>
      </c>
      <c r="AH132" s="10">
        <v>0</v>
      </c>
      <c r="AI132" s="5"/>
      <c r="AJ132" s="44"/>
      <c r="AK132" s="10">
        <v>0</v>
      </c>
      <c r="AL132" s="10">
        <v>0</v>
      </c>
      <c r="AM132" s="10"/>
      <c r="AN132" s="44"/>
      <c r="AO132" s="10">
        <v>0</v>
      </c>
      <c r="AP132" s="10">
        <v>0</v>
      </c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>
        <f t="shared" ref="CI132:CI163" si="11">U132+Y132+AC132+AG132+AK132+AO132+AR132+AV132+AZ132+BD132+BH132+BL132</f>
        <v>1324800</v>
      </c>
      <c r="CJ132" s="10">
        <f t="shared" ref="CJ132:CJ163" si="12">V132+Z132+AD132+AH132+AL132+AP132+AS132+AW132+BA132+BE132+BI132+BM132</f>
        <v>1324800</v>
      </c>
      <c r="CK132" s="10"/>
      <c r="CL132" s="20" t="s">
        <v>42</v>
      </c>
    </row>
    <row r="133" spans="1:90" ht="31.5" x14ac:dyDescent="0.35">
      <c r="A133" s="1" t="s">
        <v>419</v>
      </c>
      <c r="B133" s="1" t="s">
        <v>78</v>
      </c>
      <c r="C133" s="2" t="s">
        <v>84</v>
      </c>
      <c r="D133" s="2" t="s">
        <v>84</v>
      </c>
      <c r="E133" s="2" t="s">
        <v>369</v>
      </c>
      <c r="F133" s="5" t="s">
        <v>674</v>
      </c>
      <c r="G133" s="5" t="s">
        <v>205</v>
      </c>
      <c r="H133" s="3">
        <v>100</v>
      </c>
      <c r="I133" s="32">
        <v>44713</v>
      </c>
      <c r="J133" s="3" t="s">
        <v>370</v>
      </c>
      <c r="K133" s="3"/>
      <c r="L133" s="36"/>
      <c r="M133" s="36" t="s">
        <v>276</v>
      </c>
      <c r="N133" s="32" t="s">
        <v>201</v>
      </c>
      <c r="O133" s="5">
        <v>0</v>
      </c>
      <c r="P133" s="5">
        <v>100</v>
      </c>
      <c r="Q133" s="5">
        <v>0</v>
      </c>
      <c r="R133" s="5" t="s">
        <v>102</v>
      </c>
      <c r="S133" s="5"/>
      <c r="T133" s="44"/>
      <c r="U133" s="10">
        <v>663648</v>
      </c>
      <c r="V133" s="10">
        <v>743285.76000000013</v>
      </c>
      <c r="W133" s="5"/>
      <c r="X133" s="44"/>
      <c r="Y133" s="10">
        <v>331824</v>
      </c>
      <c r="Z133" s="10">
        <v>371642.88000000006</v>
      </c>
      <c r="AA133" s="5"/>
      <c r="AB133" s="44"/>
      <c r="AC133" s="10">
        <v>0</v>
      </c>
      <c r="AD133" s="10">
        <v>0</v>
      </c>
      <c r="AE133" s="10"/>
      <c r="AF133" s="44"/>
      <c r="AG133" s="10">
        <v>0</v>
      </c>
      <c r="AH133" s="10">
        <v>0</v>
      </c>
      <c r="AI133" s="5"/>
      <c r="AJ133" s="44"/>
      <c r="AK133" s="10">
        <v>0</v>
      </c>
      <c r="AL133" s="10">
        <v>0</v>
      </c>
      <c r="AM133" s="10"/>
      <c r="AN133" s="44"/>
      <c r="AO133" s="10">
        <v>0</v>
      </c>
      <c r="AP133" s="10">
        <v>0</v>
      </c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>
        <f t="shared" si="11"/>
        <v>995472</v>
      </c>
      <c r="CJ133" s="10">
        <f t="shared" si="12"/>
        <v>1114928.6400000001</v>
      </c>
      <c r="CK133" s="10"/>
      <c r="CL133" s="20" t="s">
        <v>42</v>
      </c>
    </row>
    <row r="134" spans="1:90" ht="52.5" x14ac:dyDescent="0.35">
      <c r="A134" s="1" t="s">
        <v>377</v>
      </c>
      <c r="B134" s="1" t="s">
        <v>371</v>
      </c>
      <c r="C134" s="2" t="s">
        <v>372</v>
      </c>
      <c r="D134" s="2" t="s">
        <v>372</v>
      </c>
      <c r="E134" s="2" t="s">
        <v>373</v>
      </c>
      <c r="F134" s="5" t="s">
        <v>674</v>
      </c>
      <c r="G134" s="5" t="s">
        <v>210</v>
      </c>
      <c r="H134" s="3">
        <v>0</v>
      </c>
      <c r="I134" s="32">
        <v>44713</v>
      </c>
      <c r="J134" s="3" t="s">
        <v>265</v>
      </c>
      <c r="K134" s="3"/>
      <c r="L134" s="36" t="s">
        <v>374</v>
      </c>
      <c r="M134" s="36"/>
      <c r="N134" s="32"/>
      <c r="O134" s="5">
        <v>0</v>
      </c>
      <c r="P134" s="5">
        <v>100</v>
      </c>
      <c r="Q134" s="5">
        <v>0</v>
      </c>
      <c r="R134" s="5" t="s">
        <v>102</v>
      </c>
      <c r="S134" s="5"/>
      <c r="T134" s="44"/>
      <c r="U134" s="10">
        <v>10014840</v>
      </c>
      <c r="V134" s="10">
        <v>10014840</v>
      </c>
      <c r="W134" s="5"/>
      <c r="X134" s="44"/>
      <c r="Y134" s="10">
        <v>20029680</v>
      </c>
      <c r="Z134" s="10">
        <v>20029680</v>
      </c>
      <c r="AA134" s="5"/>
      <c r="AB134" s="44"/>
      <c r="AC134" s="10">
        <v>10014840</v>
      </c>
      <c r="AD134" s="10">
        <v>10014840</v>
      </c>
      <c r="AE134" s="10"/>
      <c r="AF134" s="44"/>
      <c r="AG134" s="10">
        <v>0</v>
      </c>
      <c r="AH134" s="10">
        <v>0</v>
      </c>
      <c r="AI134" s="5"/>
      <c r="AJ134" s="44"/>
      <c r="AK134" s="10">
        <v>0</v>
      </c>
      <c r="AL134" s="10">
        <v>0</v>
      </c>
      <c r="AM134" s="10"/>
      <c r="AN134" s="44"/>
      <c r="AO134" s="10">
        <v>0</v>
      </c>
      <c r="AP134" s="10">
        <v>0</v>
      </c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>
        <f t="shared" si="11"/>
        <v>40059360</v>
      </c>
      <c r="CJ134" s="10">
        <f t="shared" si="12"/>
        <v>40059360</v>
      </c>
      <c r="CK134" s="10"/>
      <c r="CL134" s="20" t="s">
        <v>42</v>
      </c>
    </row>
    <row r="135" spans="1:90" ht="31.5" x14ac:dyDescent="0.35">
      <c r="A135" s="1" t="s">
        <v>378</v>
      </c>
      <c r="B135" s="1" t="s">
        <v>51</v>
      </c>
      <c r="C135" s="2" t="s">
        <v>52</v>
      </c>
      <c r="D135" s="2" t="s">
        <v>53</v>
      </c>
      <c r="E135" s="2" t="s">
        <v>379</v>
      </c>
      <c r="F135" s="5" t="s">
        <v>674</v>
      </c>
      <c r="G135" s="5" t="s">
        <v>210</v>
      </c>
      <c r="H135" s="3">
        <v>0</v>
      </c>
      <c r="I135" s="32">
        <v>44713</v>
      </c>
      <c r="J135" s="3" t="s">
        <v>196</v>
      </c>
      <c r="K135" s="3"/>
      <c r="L135" s="36"/>
      <c r="M135" s="36" t="s">
        <v>276</v>
      </c>
      <c r="N135" s="32" t="s">
        <v>287</v>
      </c>
      <c r="O135" s="5">
        <v>0</v>
      </c>
      <c r="P135" s="5">
        <v>100</v>
      </c>
      <c r="Q135" s="5">
        <v>0</v>
      </c>
      <c r="R135" s="5" t="s">
        <v>102</v>
      </c>
      <c r="S135" s="5"/>
      <c r="T135" s="44"/>
      <c r="U135" s="10">
        <v>1302000</v>
      </c>
      <c r="V135" s="10">
        <f>IF(Q135="С НДС",U135*1.12,(IF(Q135="НДС 8",U135*1.08,U135)))</f>
        <v>1302000</v>
      </c>
      <c r="W135" s="5"/>
      <c r="X135" s="44"/>
      <c r="Y135" s="10">
        <v>1302000</v>
      </c>
      <c r="Z135" s="10">
        <f>IF(U135="С НДС",Y135*1.12,(IF(U135="НДС 8",Y135*1.08,Y135)))</f>
        <v>1302000</v>
      </c>
      <c r="AA135" s="5"/>
      <c r="AB135" s="44"/>
      <c r="AC135" s="10">
        <v>1302000</v>
      </c>
      <c r="AD135" s="10">
        <f>IF(Y135="С НДС",AC135*1.12,(IF(Y135="НДС 8",AC135*1.08,AC135)))</f>
        <v>1302000</v>
      </c>
      <c r="AE135" s="10"/>
      <c r="AF135" s="44"/>
      <c r="AG135" s="10">
        <v>651000</v>
      </c>
      <c r="AH135" s="10">
        <v>651000</v>
      </c>
      <c r="AI135" s="5"/>
      <c r="AJ135" s="44"/>
      <c r="AK135" s="10">
        <v>0</v>
      </c>
      <c r="AL135" s="10">
        <v>0</v>
      </c>
      <c r="AM135" s="10"/>
      <c r="AN135" s="44"/>
      <c r="AO135" s="10">
        <v>0</v>
      </c>
      <c r="AP135" s="10">
        <v>0</v>
      </c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>
        <f t="shared" si="11"/>
        <v>4557000</v>
      </c>
      <c r="CJ135" s="10">
        <f t="shared" si="12"/>
        <v>4557000</v>
      </c>
      <c r="CK135" s="10"/>
      <c r="CL135" s="20" t="s">
        <v>42</v>
      </c>
    </row>
    <row r="136" spans="1:90" ht="31.5" x14ac:dyDescent="0.35">
      <c r="A136" s="1" t="s">
        <v>418</v>
      </c>
      <c r="B136" s="1" t="s">
        <v>55</v>
      </c>
      <c r="C136" s="2" t="s">
        <v>56</v>
      </c>
      <c r="D136" s="2" t="s">
        <v>56</v>
      </c>
      <c r="E136" s="2" t="s">
        <v>380</v>
      </c>
      <c r="F136" s="5" t="s">
        <v>674</v>
      </c>
      <c r="G136" s="5" t="s">
        <v>210</v>
      </c>
      <c r="H136" s="3">
        <v>0</v>
      </c>
      <c r="I136" s="32">
        <v>44743</v>
      </c>
      <c r="J136" s="3" t="s">
        <v>381</v>
      </c>
      <c r="K136" s="3"/>
      <c r="L136" s="36" t="s">
        <v>201</v>
      </c>
      <c r="M136" s="36"/>
      <c r="N136" s="32"/>
      <c r="O136" s="5">
        <v>0</v>
      </c>
      <c r="P136" s="5">
        <v>100</v>
      </c>
      <c r="Q136" s="5">
        <v>0</v>
      </c>
      <c r="R136" s="5" t="s">
        <v>102</v>
      </c>
      <c r="S136" s="5"/>
      <c r="T136" s="44"/>
      <c r="U136" s="10">
        <v>6728995</v>
      </c>
      <c r="V136" s="10">
        <v>6728995</v>
      </c>
      <c r="W136" s="5"/>
      <c r="X136" s="44"/>
      <c r="Y136" s="10">
        <v>11535160</v>
      </c>
      <c r="Z136" s="10">
        <v>11535160</v>
      </c>
      <c r="AA136" s="5"/>
      <c r="AB136" s="44"/>
      <c r="AC136" s="10">
        <v>0</v>
      </c>
      <c r="AD136" s="10">
        <v>0</v>
      </c>
      <c r="AE136" s="10"/>
      <c r="AF136" s="44"/>
      <c r="AG136" s="10">
        <v>0</v>
      </c>
      <c r="AH136" s="10">
        <v>0</v>
      </c>
      <c r="AI136" s="5"/>
      <c r="AJ136" s="44"/>
      <c r="AK136" s="10">
        <v>0</v>
      </c>
      <c r="AL136" s="10">
        <v>0</v>
      </c>
      <c r="AM136" s="10"/>
      <c r="AN136" s="44"/>
      <c r="AO136" s="10">
        <v>0</v>
      </c>
      <c r="AP136" s="10">
        <v>0</v>
      </c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>
        <f t="shared" si="11"/>
        <v>18264155</v>
      </c>
      <c r="CJ136" s="10">
        <f t="shared" si="12"/>
        <v>18264155</v>
      </c>
      <c r="CK136" s="10"/>
      <c r="CL136" s="20" t="s">
        <v>42</v>
      </c>
    </row>
    <row r="137" spans="1:90" ht="31.5" x14ac:dyDescent="0.35">
      <c r="A137" s="1" t="s">
        <v>382</v>
      </c>
      <c r="B137" s="1" t="s">
        <v>64</v>
      </c>
      <c r="C137" s="2" t="s">
        <v>65</v>
      </c>
      <c r="D137" s="2" t="s">
        <v>65</v>
      </c>
      <c r="E137" s="2" t="s">
        <v>383</v>
      </c>
      <c r="F137" s="5" t="s">
        <v>674</v>
      </c>
      <c r="G137" s="5" t="s">
        <v>210</v>
      </c>
      <c r="H137" s="3">
        <v>0</v>
      </c>
      <c r="I137" s="32">
        <v>44743</v>
      </c>
      <c r="J137" s="3" t="s">
        <v>93</v>
      </c>
      <c r="K137" s="3"/>
      <c r="L137" s="36"/>
      <c r="M137" s="36" t="s">
        <v>384</v>
      </c>
      <c r="N137" s="32">
        <v>45352</v>
      </c>
      <c r="O137" s="5">
        <v>0</v>
      </c>
      <c r="P137" s="5">
        <v>100</v>
      </c>
      <c r="Q137" s="5">
        <v>0</v>
      </c>
      <c r="R137" s="5" t="s">
        <v>102</v>
      </c>
      <c r="S137" s="5"/>
      <c r="T137" s="44"/>
      <c r="U137" s="10">
        <v>15539515.199999999</v>
      </c>
      <c r="V137" s="10">
        <v>15539515.199999999</v>
      </c>
      <c r="W137" s="5"/>
      <c r="X137" s="44"/>
      <c r="Y137" s="10">
        <v>31079030.399999999</v>
      </c>
      <c r="Z137" s="10">
        <v>31079030.399999999</v>
      </c>
      <c r="AA137" s="5"/>
      <c r="AB137" s="44"/>
      <c r="AC137" s="10">
        <v>7769757.5999999996</v>
      </c>
      <c r="AD137" s="10">
        <v>7769757.5999999996</v>
      </c>
      <c r="AE137" s="10"/>
      <c r="AF137" s="44"/>
      <c r="AG137" s="10">
        <v>0</v>
      </c>
      <c r="AH137" s="10">
        <v>0</v>
      </c>
      <c r="AI137" s="5"/>
      <c r="AJ137" s="44"/>
      <c r="AK137" s="10">
        <v>0</v>
      </c>
      <c r="AL137" s="10">
        <v>0</v>
      </c>
      <c r="AM137" s="10"/>
      <c r="AN137" s="44"/>
      <c r="AO137" s="10">
        <v>0</v>
      </c>
      <c r="AP137" s="10">
        <v>0</v>
      </c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>
        <f t="shared" si="11"/>
        <v>54388303.199999996</v>
      </c>
      <c r="CJ137" s="10">
        <f t="shared" si="12"/>
        <v>54388303.199999996</v>
      </c>
      <c r="CK137" s="10"/>
      <c r="CL137" s="20" t="s">
        <v>42</v>
      </c>
    </row>
    <row r="138" spans="1:90" ht="31.5" x14ac:dyDescent="0.35">
      <c r="A138" s="1" t="s">
        <v>386</v>
      </c>
      <c r="B138" s="1" t="s">
        <v>58</v>
      </c>
      <c r="C138" s="2" t="s">
        <v>59</v>
      </c>
      <c r="D138" s="2" t="s">
        <v>59</v>
      </c>
      <c r="E138" s="2" t="s">
        <v>180</v>
      </c>
      <c r="F138" s="5" t="s">
        <v>674</v>
      </c>
      <c r="G138" s="5" t="s">
        <v>210</v>
      </c>
      <c r="H138" s="3">
        <v>0</v>
      </c>
      <c r="I138" s="32">
        <v>44743</v>
      </c>
      <c r="J138" s="3" t="s">
        <v>98</v>
      </c>
      <c r="K138" s="3"/>
      <c r="L138" s="36" t="s">
        <v>374</v>
      </c>
      <c r="M138" s="36"/>
      <c r="N138" s="32"/>
      <c r="O138" s="5">
        <v>0</v>
      </c>
      <c r="P138" s="5">
        <v>100</v>
      </c>
      <c r="Q138" s="5">
        <v>0</v>
      </c>
      <c r="R138" s="5" t="s">
        <v>102</v>
      </c>
      <c r="S138" s="5"/>
      <c r="T138" s="44"/>
      <c r="U138" s="10">
        <v>1232000</v>
      </c>
      <c r="V138" s="10">
        <v>1232000</v>
      </c>
      <c r="W138" s="5"/>
      <c r="X138" s="44"/>
      <c r="Y138" s="10">
        <v>2464000</v>
      </c>
      <c r="Z138" s="10">
        <v>2464000</v>
      </c>
      <c r="AA138" s="5"/>
      <c r="AB138" s="44"/>
      <c r="AC138" s="10">
        <v>1232000</v>
      </c>
      <c r="AD138" s="10">
        <v>1232000</v>
      </c>
      <c r="AE138" s="10"/>
      <c r="AF138" s="44"/>
      <c r="AG138" s="10">
        <v>0</v>
      </c>
      <c r="AH138" s="10">
        <v>0</v>
      </c>
      <c r="AI138" s="5"/>
      <c r="AJ138" s="44"/>
      <c r="AK138" s="10">
        <v>0</v>
      </c>
      <c r="AL138" s="10">
        <v>0</v>
      </c>
      <c r="AM138" s="10"/>
      <c r="AN138" s="44"/>
      <c r="AO138" s="10">
        <v>0</v>
      </c>
      <c r="AP138" s="10">
        <v>0</v>
      </c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>
        <f t="shared" si="11"/>
        <v>4928000</v>
      </c>
      <c r="CJ138" s="10">
        <f t="shared" si="12"/>
        <v>4928000</v>
      </c>
      <c r="CK138" s="10"/>
      <c r="CL138" s="20" t="s">
        <v>42</v>
      </c>
    </row>
    <row r="139" spans="1:90" ht="31.5" x14ac:dyDescent="0.35">
      <c r="A139" s="1" t="s">
        <v>710</v>
      </c>
      <c r="B139" s="1" t="s">
        <v>48</v>
      </c>
      <c r="C139" s="2" t="s">
        <v>49</v>
      </c>
      <c r="D139" s="2" t="s">
        <v>49</v>
      </c>
      <c r="E139" s="2" t="s">
        <v>387</v>
      </c>
      <c r="F139" s="5" t="s">
        <v>674</v>
      </c>
      <c r="G139" s="5" t="s">
        <v>205</v>
      </c>
      <c r="H139" s="3">
        <v>100</v>
      </c>
      <c r="I139" s="32">
        <v>44743</v>
      </c>
      <c r="J139" s="3" t="s">
        <v>32</v>
      </c>
      <c r="K139" s="3"/>
      <c r="L139" s="36"/>
      <c r="M139" s="36" t="s">
        <v>384</v>
      </c>
      <c r="N139" s="32" t="s">
        <v>201</v>
      </c>
      <c r="O139" s="5">
        <v>0</v>
      </c>
      <c r="P139" s="5">
        <v>100</v>
      </c>
      <c r="Q139" s="5">
        <v>0</v>
      </c>
      <c r="R139" s="5" t="s">
        <v>102</v>
      </c>
      <c r="S139" s="5"/>
      <c r="T139" s="44"/>
      <c r="U139" s="10">
        <v>2995795.36</v>
      </c>
      <c r="V139" s="10">
        <v>3355290.8032</v>
      </c>
      <c r="W139" s="5"/>
      <c r="X139" s="44"/>
      <c r="Y139" s="10">
        <v>13978795.279999999</v>
      </c>
      <c r="Z139" s="10">
        <v>15656250.7136</v>
      </c>
      <c r="AA139" s="5"/>
      <c r="AB139" s="44"/>
      <c r="AC139" s="10"/>
      <c r="AD139" s="10"/>
      <c r="AE139" s="10"/>
      <c r="AF139" s="44"/>
      <c r="AG139" s="10">
        <v>0</v>
      </c>
      <c r="AH139" s="10">
        <v>0</v>
      </c>
      <c r="AI139" s="5"/>
      <c r="AJ139" s="44"/>
      <c r="AK139" s="10">
        <v>0</v>
      </c>
      <c r="AL139" s="10">
        <v>0</v>
      </c>
      <c r="AM139" s="10"/>
      <c r="AN139" s="44"/>
      <c r="AO139" s="10">
        <v>0</v>
      </c>
      <c r="AP139" s="10">
        <v>0</v>
      </c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>
        <f t="shared" si="11"/>
        <v>16974590.640000001</v>
      </c>
      <c r="CJ139" s="10">
        <f t="shared" si="12"/>
        <v>19011541.516800001</v>
      </c>
      <c r="CK139" s="10"/>
      <c r="CL139" s="20" t="s">
        <v>42</v>
      </c>
    </row>
    <row r="140" spans="1:90" ht="42" x14ac:dyDescent="0.35">
      <c r="A140" s="1" t="s">
        <v>409</v>
      </c>
      <c r="B140" s="1" t="s">
        <v>279</v>
      </c>
      <c r="C140" s="2" t="s">
        <v>280</v>
      </c>
      <c r="D140" s="2" t="s">
        <v>281</v>
      </c>
      <c r="E140" s="2" t="s">
        <v>395</v>
      </c>
      <c r="F140" s="5" t="s">
        <v>674</v>
      </c>
      <c r="G140" s="5" t="s">
        <v>205</v>
      </c>
      <c r="H140" s="3">
        <v>0</v>
      </c>
      <c r="I140" s="32">
        <v>44774</v>
      </c>
      <c r="J140" s="3" t="s">
        <v>33</v>
      </c>
      <c r="K140" s="3"/>
      <c r="L140" s="36" t="s">
        <v>287</v>
      </c>
      <c r="M140" s="36"/>
      <c r="N140" s="32"/>
      <c r="O140" s="5">
        <v>0</v>
      </c>
      <c r="P140" s="5">
        <v>100</v>
      </c>
      <c r="Q140" s="5">
        <v>0</v>
      </c>
      <c r="R140" s="5" t="s">
        <v>102</v>
      </c>
      <c r="S140" s="5"/>
      <c r="T140" s="44"/>
      <c r="U140" s="10">
        <v>21187505.023400001</v>
      </c>
      <c r="V140" s="10">
        <v>21187505.023400001</v>
      </c>
      <c r="W140" s="5"/>
      <c r="X140" s="44"/>
      <c r="Y140" s="10">
        <v>21760140.031199999</v>
      </c>
      <c r="Z140" s="10">
        <v>21760140.031199999</v>
      </c>
      <c r="AA140" s="5"/>
      <c r="AB140" s="44"/>
      <c r="AC140" s="10">
        <v>22332775.039000001</v>
      </c>
      <c r="AD140" s="10">
        <v>22332775.039000001</v>
      </c>
      <c r="AE140" s="10"/>
      <c r="AF140" s="44"/>
      <c r="AG140" s="10">
        <v>23191729.9844</v>
      </c>
      <c r="AH140" s="10">
        <v>23191729.9844</v>
      </c>
      <c r="AI140" s="5"/>
      <c r="AJ140" s="44"/>
      <c r="AK140" s="10">
        <v>0</v>
      </c>
      <c r="AL140" s="10">
        <v>0</v>
      </c>
      <c r="AM140" s="10"/>
      <c r="AN140" s="44"/>
      <c r="AO140" s="10">
        <v>0</v>
      </c>
      <c r="AP140" s="10">
        <v>0</v>
      </c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>
        <f t="shared" si="11"/>
        <v>88472150.078000009</v>
      </c>
      <c r="CJ140" s="10">
        <f t="shared" si="12"/>
        <v>88472150.078000009</v>
      </c>
      <c r="CK140" s="10"/>
      <c r="CL140" s="20" t="s">
        <v>42</v>
      </c>
    </row>
    <row r="141" spans="1:90" ht="31.5" x14ac:dyDescent="0.35">
      <c r="A141" s="1" t="s">
        <v>396</v>
      </c>
      <c r="B141" s="1" t="s">
        <v>64</v>
      </c>
      <c r="C141" s="2" t="s">
        <v>65</v>
      </c>
      <c r="D141" s="2" t="s">
        <v>65</v>
      </c>
      <c r="E141" s="2" t="s">
        <v>397</v>
      </c>
      <c r="F141" s="5" t="s">
        <v>674</v>
      </c>
      <c r="G141" s="5" t="s">
        <v>210</v>
      </c>
      <c r="H141" s="3">
        <v>0</v>
      </c>
      <c r="I141" s="32">
        <v>44743</v>
      </c>
      <c r="J141" s="3" t="s">
        <v>381</v>
      </c>
      <c r="K141" s="3"/>
      <c r="L141" s="36"/>
      <c r="M141" s="36" t="s">
        <v>384</v>
      </c>
      <c r="N141" s="32" t="s">
        <v>307</v>
      </c>
      <c r="O141" s="5">
        <v>0</v>
      </c>
      <c r="P141" s="5">
        <v>100</v>
      </c>
      <c r="Q141" s="5">
        <v>0</v>
      </c>
      <c r="R141" s="5" t="s">
        <v>102</v>
      </c>
      <c r="S141" s="5"/>
      <c r="T141" s="44"/>
      <c r="U141" s="10">
        <v>351440.8</v>
      </c>
      <c r="V141" s="10">
        <v>351440.8</v>
      </c>
      <c r="W141" s="5"/>
      <c r="X141" s="44"/>
      <c r="Y141" s="10">
        <v>538084.36</v>
      </c>
      <c r="Z141" s="10">
        <v>538084.36</v>
      </c>
      <c r="AA141" s="5"/>
      <c r="AB141" s="44"/>
      <c r="AC141" s="10">
        <v>549007.52</v>
      </c>
      <c r="AD141" s="10">
        <v>549007.52</v>
      </c>
      <c r="AE141" s="10"/>
      <c r="AF141" s="44"/>
      <c r="AG141" s="10">
        <v>0</v>
      </c>
      <c r="AH141" s="10">
        <v>0</v>
      </c>
      <c r="AI141" s="5"/>
      <c r="AJ141" s="44"/>
      <c r="AK141" s="10">
        <v>0</v>
      </c>
      <c r="AL141" s="10">
        <v>0</v>
      </c>
      <c r="AM141" s="10"/>
      <c r="AN141" s="44"/>
      <c r="AO141" s="10">
        <v>0</v>
      </c>
      <c r="AP141" s="10">
        <v>0</v>
      </c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>
        <f t="shared" si="11"/>
        <v>1438532.68</v>
      </c>
      <c r="CJ141" s="10">
        <f t="shared" si="12"/>
        <v>1438532.68</v>
      </c>
      <c r="CK141" s="10"/>
      <c r="CL141" s="20" t="s">
        <v>42</v>
      </c>
    </row>
    <row r="142" spans="1:90" ht="31.5" x14ac:dyDescent="0.35">
      <c r="A142" s="1" t="s">
        <v>398</v>
      </c>
      <c r="B142" s="1" t="s">
        <v>399</v>
      </c>
      <c r="C142" s="2" t="s">
        <v>400</v>
      </c>
      <c r="D142" s="2" t="s">
        <v>400</v>
      </c>
      <c r="E142" s="2" t="s">
        <v>400</v>
      </c>
      <c r="F142" s="5" t="s">
        <v>674</v>
      </c>
      <c r="G142" s="5" t="s">
        <v>205</v>
      </c>
      <c r="H142" s="3">
        <v>0</v>
      </c>
      <c r="I142" s="32">
        <v>44743</v>
      </c>
      <c r="J142" s="3" t="s">
        <v>33</v>
      </c>
      <c r="K142" s="3"/>
      <c r="L142" s="36"/>
      <c r="M142" s="36" t="s">
        <v>401</v>
      </c>
      <c r="N142" s="32" t="s">
        <v>199</v>
      </c>
      <c r="O142" s="5">
        <v>0</v>
      </c>
      <c r="P142" s="5">
        <v>100</v>
      </c>
      <c r="Q142" s="5">
        <v>0</v>
      </c>
      <c r="R142" s="5" t="s">
        <v>102</v>
      </c>
      <c r="S142" s="5"/>
      <c r="T142" s="44"/>
      <c r="U142" s="10">
        <v>245000</v>
      </c>
      <c r="V142" s="10">
        <v>274400</v>
      </c>
      <c r="W142" s="5"/>
      <c r="X142" s="44"/>
      <c r="Y142" s="10">
        <v>1760000</v>
      </c>
      <c r="Z142" s="10">
        <v>1971200.0000000002</v>
      </c>
      <c r="AA142" s="5"/>
      <c r="AB142" s="44"/>
      <c r="AC142" s="10">
        <v>540000</v>
      </c>
      <c r="AD142" s="10">
        <v>604800</v>
      </c>
      <c r="AE142" s="10"/>
      <c r="AF142" s="44"/>
      <c r="AG142" s="10">
        <v>0</v>
      </c>
      <c r="AH142" s="10">
        <v>0</v>
      </c>
      <c r="AI142" s="5"/>
      <c r="AJ142" s="44"/>
      <c r="AK142" s="10">
        <v>0</v>
      </c>
      <c r="AL142" s="10">
        <v>0</v>
      </c>
      <c r="AM142" s="5"/>
      <c r="AN142" s="44"/>
      <c r="AO142" s="10">
        <v>0</v>
      </c>
      <c r="AP142" s="10">
        <v>0</v>
      </c>
      <c r="AQ142" s="5"/>
      <c r="AR142" s="10"/>
      <c r="AS142" s="10"/>
      <c r="AT142" s="10"/>
      <c r="AU142" s="5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>
        <f t="shared" si="11"/>
        <v>2545000</v>
      </c>
      <c r="CJ142" s="10">
        <f t="shared" si="12"/>
        <v>2850400</v>
      </c>
      <c r="CK142" s="10"/>
      <c r="CL142" s="20" t="s">
        <v>42</v>
      </c>
    </row>
    <row r="143" spans="1:90" ht="31.5" x14ac:dyDescent="0.35">
      <c r="A143" s="1" t="s">
        <v>408</v>
      </c>
      <c r="B143" s="1" t="s">
        <v>279</v>
      </c>
      <c r="C143" s="2" t="s">
        <v>402</v>
      </c>
      <c r="D143" s="2" t="s">
        <v>403</v>
      </c>
      <c r="E143" s="2" t="s">
        <v>404</v>
      </c>
      <c r="F143" s="5" t="s">
        <v>674</v>
      </c>
      <c r="G143" s="5" t="s">
        <v>205</v>
      </c>
      <c r="H143" s="3">
        <v>0</v>
      </c>
      <c r="I143" s="32">
        <v>44743</v>
      </c>
      <c r="J143" s="3" t="s">
        <v>33</v>
      </c>
      <c r="K143" s="3"/>
      <c r="L143" s="36" t="s">
        <v>405</v>
      </c>
      <c r="M143" s="36"/>
      <c r="N143" s="32"/>
      <c r="O143" s="5">
        <v>0</v>
      </c>
      <c r="P143" s="5">
        <v>100</v>
      </c>
      <c r="Q143" s="5">
        <v>0</v>
      </c>
      <c r="R143" s="5" t="s">
        <v>102</v>
      </c>
      <c r="S143" s="5"/>
      <c r="T143" s="44"/>
      <c r="U143" s="10">
        <v>15012370.999000002</v>
      </c>
      <c r="V143" s="10">
        <v>15012370.999000002</v>
      </c>
      <c r="W143" s="5"/>
      <c r="X143" s="44"/>
      <c r="Y143" s="10">
        <v>15054741.1998</v>
      </c>
      <c r="Z143" s="10">
        <v>15054741.1998</v>
      </c>
      <c r="AA143" s="5"/>
      <c r="AB143" s="44"/>
      <c r="AC143" s="10">
        <v>15097106.5989</v>
      </c>
      <c r="AD143" s="10">
        <v>15097106.5989</v>
      </c>
      <c r="AE143" s="10"/>
      <c r="AF143" s="44"/>
      <c r="AG143" s="10">
        <v>0</v>
      </c>
      <c r="AH143" s="10">
        <v>0</v>
      </c>
      <c r="AI143" s="5"/>
      <c r="AJ143" s="44"/>
      <c r="AK143" s="10">
        <v>0</v>
      </c>
      <c r="AL143" s="10">
        <v>0</v>
      </c>
      <c r="AM143" s="5"/>
      <c r="AN143" s="44"/>
      <c r="AO143" s="10">
        <v>0</v>
      </c>
      <c r="AP143" s="10">
        <v>0</v>
      </c>
      <c r="AQ143" s="5"/>
      <c r="AR143" s="10"/>
      <c r="AS143" s="10"/>
      <c r="AT143" s="10"/>
      <c r="AU143" s="5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>
        <f t="shared" si="11"/>
        <v>45164218.797700003</v>
      </c>
      <c r="CJ143" s="10">
        <f t="shared" si="12"/>
        <v>45164218.797700003</v>
      </c>
      <c r="CK143" s="10"/>
      <c r="CL143" s="20" t="s">
        <v>42</v>
      </c>
    </row>
    <row r="144" spans="1:90" ht="31.5" x14ac:dyDescent="0.35">
      <c r="A144" s="1" t="s">
        <v>406</v>
      </c>
      <c r="B144" s="1" t="s">
        <v>51</v>
      </c>
      <c r="C144" s="2" t="s">
        <v>52</v>
      </c>
      <c r="D144" s="2" t="s">
        <v>53</v>
      </c>
      <c r="E144" s="2" t="s">
        <v>407</v>
      </c>
      <c r="F144" s="5" t="s">
        <v>674</v>
      </c>
      <c r="G144" s="5" t="s">
        <v>210</v>
      </c>
      <c r="H144" s="3">
        <v>0</v>
      </c>
      <c r="I144" s="32">
        <v>44743</v>
      </c>
      <c r="J144" s="3" t="s">
        <v>294</v>
      </c>
      <c r="K144" s="3"/>
      <c r="L144" s="36" t="s">
        <v>201</v>
      </c>
      <c r="M144" s="36"/>
      <c r="N144" s="32"/>
      <c r="O144" s="5">
        <v>0</v>
      </c>
      <c r="P144" s="5">
        <v>100</v>
      </c>
      <c r="Q144" s="5">
        <v>0</v>
      </c>
      <c r="R144" s="5" t="s">
        <v>102</v>
      </c>
      <c r="S144" s="5"/>
      <c r="T144" s="44"/>
      <c r="U144" s="10">
        <v>184415</v>
      </c>
      <c r="V144" s="10">
        <v>184415</v>
      </c>
      <c r="W144" s="5"/>
      <c r="X144" s="44"/>
      <c r="Y144" s="10">
        <v>442596</v>
      </c>
      <c r="Z144" s="10">
        <v>442596</v>
      </c>
      <c r="AA144" s="5"/>
      <c r="AB144" s="44"/>
      <c r="AC144" s="10">
        <v>0</v>
      </c>
      <c r="AD144" s="10">
        <v>0</v>
      </c>
      <c r="AE144" s="10"/>
      <c r="AF144" s="44"/>
      <c r="AG144" s="10">
        <v>0</v>
      </c>
      <c r="AH144" s="10">
        <v>0</v>
      </c>
      <c r="AI144" s="5"/>
      <c r="AJ144" s="44"/>
      <c r="AK144" s="10">
        <v>0</v>
      </c>
      <c r="AL144" s="10">
        <v>0</v>
      </c>
      <c r="AM144" s="5"/>
      <c r="AN144" s="44"/>
      <c r="AO144" s="10">
        <v>0</v>
      </c>
      <c r="AP144" s="10">
        <v>0</v>
      </c>
      <c r="AQ144" s="5"/>
      <c r="AR144" s="10"/>
      <c r="AS144" s="10"/>
      <c r="AT144" s="10"/>
      <c r="AU144" s="5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>
        <f t="shared" si="11"/>
        <v>627011</v>
      </c>
      <c r="CJ144" s="10">
        <f t="shared" si="12"/>
        <v>627011</v>
      </c>
      <c r="CK144" s="10"/>
      <c r="CL144" s="20" t="s">
        <v>42</v>
      </c>
    </row>
    <row r="145" spans="1:90" ht="31.5" x14ac:dyDescent="0.35">
      <c r="A145" s="1" t="s">
        <v>410</v>
      </c>
      <c r="B145" s="1" t="s">
        <v>64</v>
      </c>
      <c r="C145" s="2" t="s">
        <v>65</v>
      </c>
      <c r="D145" s="2" t="s">
        <v>65</v>
      </c>
      <c r="E145" s="2" t="s">
        <v>411</v>
      </c>
      <c r="F145" s="5" t="s">
        <v>674</v>
      </c>
      <c r="G145" s="5" t="s">
        <v>210</v>
      </c>
      <c r="H145" s="3">
        <v>0</v>
      </c>
      <c r="I145" s="32">
        <v>44774</v>
      </c>
      <c r="J145" s="3" t="s">
        <v>100</v>
      </c>
      <c r="K145" s="3"/>
      <c r="L145" s="36"/>
      <c r="M145" s="36" t="s">
        <v>401</v>
      </c>
      <c r="N145" s="32" t="s">
        <v>412</v>
      </c>
      <c r="O145" s="5">
        <v>0</v>
      </c>
      <c r="P145" s="5">
        <v>100</v>
      </c>
      <c r="Q145" s="5">
        <v>0</v>
      </c>
      <c r="R145" s="5" t="s">
        <v>102</v>
      </c>
      <c r="S145" s="5"/>
      <c r="T145" s="44"/>
      <c r="U145" s="10">
        <v>3436640.64</v>
      </c>
      <c r="V145" s="10">
        <v>3436640.64</v>
      </c>
      <c r="W145" s="5"/>
      <c r="X145" s="44"/>
      <c r="Y145" s="10">
        <v>9283200</v>
      </c>
      <c r="Z145" s="10">
        <v>9283200</v>
      </c>
      <c r="AA145" s="5"/>
      <c r="AB145" s="44"/>
      <c r="AC145" s="10">
        <v>9283200</v>
      </c>
      <c r="AD145" s="10">
        <v>9283200</v>
      </c>
      <c r="AE145" s="10"/>
      <c r="AF145" s="44"/>
      <c r="AG145" s="10">
        <v>5846095.2000000002</v>
      </c>
      <c r="AH145" s="10">
        <v>5846095.2000000002</v>
      </c>
      <c r="AI145" s="5"/>
      <c r="AJ145" s="44"/>
      <c r="AK145" s="10">
        <v>0</v>
      </c>
      <c r="AL145" s="10">
        <v>0</v>
      </c>
      <c r="AM145" s="5"/>
      <c r="AN145" s="44"/>
      <c r="AO145" s="10">
        <v>0</v>
      </c>
      <c r="AP145" s="10">
        <v>0</v>
      </c>
      <c r="AQ145" s="5"/>
      <c r="AR145" s="10"/>
      <c r="AS145" s="10"/>
      <c r="AT145" s="10"/>
      <c r="AU145" s="5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>
        <f t="shared" si="11"/>
        <v>27849135.84</v>
      </c>
      <c r="CJ145" s="10">
        <f t="shared" si="12"/>
        <v>27849135.84</v>
      </c>
      <c r="CK145" s="10"/>
      <c r="CL145" s="20" t="s">
        <v>42</v>
      </c>
    </row>
    <row r="146" spans="1:90" ht="31.5" x14ac:dyDescent="0.35">
      <c r="A146" s="1" t="s">
        <v>415</v>
      </c>
      <c r="B146" s="1" t="s">
        <v>78</v>
      </c>
      <c r="C146" s="2" t="s">
        <v>79</v>
      </c>
      <c r="D146" s="2" t="s">
        <v>79</v>
      </c>
      <c r="E146" s="2" t="s">
        <v>413</v>
      </c>
      <c r="F146" s="5" t="s">
        <v>674</v>
      </c>
      <c r="G146" s="5" t="s">
        <v>210</v>
      </c>
      <c r="H146" s="3">
        <v>0</v>
      </c>
      <c r="I146" s="32">
        <v>44774</v>
      </c>
      <c r="J146" s="3" t="s">
        <v>242</v>
      </c>
      <c r="K146" s="3"/>
      <c r="L146" s="36" t="s">
        <v>313</v>
      </c>
      <c r="M146" s="36"/>
      <c r="N146" s="32"/>
      <c r="O146" s="5">
        <v>0</v>
      </c>
      <c r="P146" s="5">
        <v>100</v>
      </c>
      <c r="Q146" s="5">
        <v>0</v>
      </c>
      <c r="R146" s="5" t="s">
        <v>102</v>
      </c>
      <c r="S146" s="5"/>
      <c r="T146" s="44"/>
      <c r="U146" s="10">
        <v>312988320</v>
      </c>
      <c r="V146" s="10">
        <v>312988320</v>
      </c>
      <c r="W146" s="5"/>
      <c r="X146" s="44"/>
      <c r="Y146" s="10">
        <v>331836516</v>
      </c>
      <c r="Z146" s="10">
        <v>331836516</v>
      </c>
      <c r="AA146" s="5"/>
      <c r="AB146" s="44"/>
      <c r="AC146" s="10">
        <v>0</v>
      </c>
      <c r="AD146" s="10">
        <v>0</v>
      </c>
      <c r="AE146" s="10"/>
      <c r="AF146" s="44"/>
      <c r="AG146" s="10">
        <v>0</v>
      </c>
      <c r="AH146" s="10">
        <v>0</v>
      </c>
      <c r="AI146" s="5"/>
      <c r="AJ146" s="44"/>
      <c r="AK146" s="10">
        <v>0</v>
      </c>
      <c r="AL146" s="10">
        <v>0</v>
      </c>
      <c r="AM146" s="5"/>
      <c r="AN146" s="44"/>
      <c r="AO146" s="10">
        <v>0</v>
      </c>
      <c r="AP146" s="10">
        <v>0</v>
      </c>
      <c r="AQ146" s="5"/>
      <c r="AR146" s="10"/>
      <c r="AS146" s="10"/>
      <c r="AT146" s="10"/>
      <c r="AU146" s="5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>
        <f t="shared" si="11"/>
        <v>644824836</v>
      </c>
      <c r="CJ146" s="10">
        <f t="shared" si="12"/>
        <v>644824836</v>
      </c>
      <c r="CK146" s="10"/>
      <c r="CL146" s="20" t="s">
        <v>42</v>
      </c>
    </row>
    <row r="147" spans="1:90" ht="32" customHeight="1" x14ac:dyDescent="0.35">
      <c r="A147" s="1" t="s">
        <v>429</v>
      </c>
      <c r="B147" s="1" t="s">
        <v>279</v>
      </c>
      <c r="C147" s="2" t="s">
        <v>402</v>
      </c>
      <c r="D147" s="2" t="s">
        <v>403</v>
      </c>
      <c r="E147" s="2" t="s">
        <v>414</v>
      </c>
      <c r="F147" s="5" t="s">
        <v>674</v>
      </c>
      <c r="G147" s="5" t="s">
        <v>205</v>
      </c>
      <c r="H147" s="3">
        <v>0</v>
      </c>
      <c r="I147" s="32">
        <v>44774</v>
      </c>
      <c r="J147" s="3" t="s">
        <v>33</v>
      </c>
      <c r="K147" s="3"/>
      <c r="L147" s="36" t="s">
        <v>201</v>
      </c>
      <c r="M147" s="36"/>
      <c r="N147" s="32"/>
      <c r="O147" s="5">
        <v>0</v>
      </c>
      <c r="P147" s="5">
        <v>100</v>
      </c>
      <c r="Q147" s="5">
        <v>0</v>
      </c>
      <c r="R147" s="5" t="s">
        <v>102</v>
      </c>
      <c r="S147" s="5"/>
      <c r="T147" s="44"/>
      <c r="U147" s="10">
        <v>17721600</v>
      </c>
      <c r="V147" s="10">
        <v>17721600</v>
      </c>
      <c r="W147" s="5"/>
      <c r="X147" s="44"/>
      <c r="Y147" s="10">
        <v>42531840</v>
      </c>
      <c r="Z147" s="10">
        <v>42531840</v>
      </c>
      <c r="AA147" s="5"/>
      <c r="AB147" s="44"/>
      <c r="AC147" s="10">
        <v>0</v>
      </c>
      <c r="AD147" s="10">
        <v>0</v>
      </c>
      <c r="AE147" s="10"/>
      <c r="AF147" s="44"/>
      <c r="AG147" s="10">
        <v>0</v>
      </c>
      <c r="AH147" s="10">
        <v>0</v>
      </c>
      <c r="AI147" s="5"/>
      <c r="AJ147" s="44"/>
      <c r="AK147" s="10">
        <v>0</v>
      </c>
      <c r="AL147" s="10">
        <v>0</v>
      </c>
      <c r="AM147" s="5"/>
      <c r="AN147" s="44"/>
      <c r="AO147" s="10">
        <v>0</v>
      </c>
      <c r="AP147" s="10">
        <v>0</v>
      </c>
      <c r="AQ147" s="5"/>
      <c r="AR147" s="10"/>
      <c r="AS147" s="10"/>
      <c r="AT147" s="10"/>
      <c r="AU147" s="5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>
        <f t="shared" si="11"/>
        <v>60253440</v>
      </c>
      <c r="CJ147" s="10">
        <f t="shared" si="12"/>
        <v>60253440</v>
      </c>
      <c r="CK147" s="10"/>
      <c r="CL147" s="20" t="s">
        <v>42</v>
      </c>
    </row>
    <row r="148" spans="1:90" ht="31.5" x14ac:dyDescent="0.35">
      <c r="A148" s="1" t="s">
        <v>440</v>
      </c>
      <c r="B148" s="1" t="s">
        <v>279</v>
      </c>
      <c r="C148" s="2" t="s">
        <v>402</v>
      </c>
      <c r="D148" s="2" t="s">
        <v>403</v>
      </c>
      <c r="E148" s="2" t="s">
        <v>441</v>
      </c>
      <c r="F148" s="5" t="s">
        <v>674</v>
      </c>
      <c r="G148" s="5" t="s">
        <v>205</v>
      </c>
      <c r="H148" s="3">
        <v>0</v>
      </c>
      <c r="I148" s="32">
        <v>44774</v>
      </c>
      <c r="J148" s="3" t="s">
        <v>33</v>
      </c>
      <c r="K148" s="3"/>
      <c r="L148" s="36"/>
      <c r="M148" s="36" t="s">
        <v>401</v>
      </c>
      <c r="N148" s="32">
        <v>45505</v>
      </c>
      <c r="O148" s="5">
        <v>0</v>
      </c>
      <c r="P148" s="5">
        <v>100</v>
      </c>
      <c r="Q148" s="5">
        <v>0</v>
      </c>
      <c r="R148" s="5" t="s">
        <v>102</v>
      </c>
      <c r="S148" s="5"/>
      <c r="T148" s="44"/>
      <c r="U148" s="10">
        <v>11407056</v>
      </c>
      <c r="V148" s="10">
        <v>11407056</v>
      </c>
      <c r="W148" s="5"/>
      <c r="X148" s="44"/>
      <c r="Y148" s="10">
        <v>27384000</v>
      </c>
      <c r="Z148" s="10">
        <v>27384000</v>
      </c>
      <c r="AA148" s="5"/>
      <c r="AB148" s="44"/>
      <c r="AC148" s="10">
        <v>18256000</v>
      </c>
      <c r="AD148" s="10">
        <v>18256000</v>
      </c>
      <c r="AE148" s="10"/>
      <c r="AF148" s="44"/>
      <c r="AG148" s="10">
        <v>0</v>
      </c>
      <c r="AH148" s="10">
        <v>0</v>
      </c>
      <c r="AI148" s="5"/>
      <c r="AJ148" s="44"/>
      <c r="AK148" s="10">
        <v>0</v>
      </c>
      <c r="AL148" s="10">
        <v>0</v>
      </c>
      <c r="AM148" s="5"/>
      <c r="AN148" s="44"/>
      <c r="AO148" s="10">
        <v>0</v>
      </c>
      <c r="AP148" s="10">
        <v>0</v>
      </c>
      <c r="AQ148" s="5"/>
      <c r="AR148" s="10"/>
      <c r="AS148" s="10"/>
      <c r="AT148" s="10"/>
      <c r="AU148" s="5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>
        <f t="shared" si="11"/>
        <v>57047056</v>
      </c>
      <c r="CJ148" s="10">
        <f t="shared" si="12"/>
        <v>57047056</v>
      </c>
      <c r="CK148" s="10"/>
      <c r="CL148" s="20" t="s">
        <v>42</v>
      </c>
    </row>
    <row r="149" spans="1:90" ht="21" x14ac:dyDescent="0.35">
      <c r="A149" s="1" t="s">
        <v>430</v>
      </c>
      <c r="B149" s="1" t="s">
        <v>422</v>
      </c>
      <c r="C149" s="2" t="s">
        <v>423</v>
      </c>
      <c r="D149" s="2" t="s">
        <v>424</v>
      </c>
      <c r="E149" s="2" t="s">
        <v>425</v>
      </c>
      <c r="F149" s="5" t="s">
        <v>674</v>
      </c>
      <c r="G149" s="5" t="s">
        <v>205</v>
      </c>
      <c r="H149" s="3">
        <v>0</v>
      </c>
      <c r="I149" s="32">
        <v>44774</v>
      </c>
      <c r="J149" s="3" t="s">
        <v>33</v>
      </c>
      <c r="K149" s="3"/>
      <c r="L149" s="36"/>
      <c r="M149" s="36" t="s">
        <v>401</v>
      </c>
      <c r="N149" s="32" t="s">
        <v>412</v>
      </c>
      <c r="O149" s="5">
        <v>0</v>
      </c>
      <c r="P149" s="5">
        <v>100</v>
      </c>
      <c r="Q149" s="5">
        <v>0</v>
      </c>
      <c r="R149" s="5" t="s">
        <v>102</v>
      </c>
      <c r="S149" s="5"/>
      <c r="T149" s="44"/>
      <c r="U149" s="10">
        <v>82700565.549999997</v>
      </c>
      <c r="V149" s="10">
        <v>82700565.549999997</v>
      </c>
      <c r="W149" s="5"/>
      <c r="X149" s="44"/>
      <c r="Y149" s="10">
        <v>201361233</v>
      </c>
      <c r="Z149" s="10">
        <v>201361233</v>
      </c>
      <c r="AA149" s="5"/>
      <c r="AB149" s="44"/>
      <c r="AC149" s="10">
        <v>209672096</v>
      </c>
      <c r="AD149" s="10">
        <v>209672096</v>
      </c>
      <c r="AE149" s="10"/>
      <c r="AF149" s="44"/>
      <c r="AG149" s="10">
        <v>125803257.60000001</v>
      </c>
      <c r="AH149" s="10">
        <v>125803257.60000001</v>
      </c>
      <c r="AI149" s="5"/>
      <c r="AJ149" s="44"/>
      <c r="AK149" s="10">
        <v>0</v>
      </c>
      <c r="AL149" s="10">
        <v>0</v>
      </c>
      <c r="AM149" s="5"/>
      <c r="AN149" s="44"/>
      <c r="AO149" s="10">
        <v>0</v>
      </c>
      <c r="AP149" s="10">
        <v>0</v>
      </c>
      <c r="AQ149" s="5"/>
      <c r="AR149" s="10"/>
      <c r="AS149" s="10"/>
      <c r="AT149" s="10"/>
      <c r="AU149" s="5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>
        <f t="shared" si="11"/>
        <v>619537152.14999998</v>
      </c>
      <c r="CJ149" s="10">
        <f t="shared" si="12"/>
        <v>619537152.14999998</v>
      </c>
      <c r="CK149" s="10"/>
      <c r="CL149" s="20" t="s">
        <v>42</v>
      </c>
    </row>
    <row r="150" spans="1:90" ht="42" x14ac:dyDescent="0.35">
      <c r="A150" s="1" t="s">
        <v>707</v>
      </c>
      <c r="B150" s="1" t="s">
        <v>426</v>
      </c>
      <c r="C150" s="2" t="s">
        <v>427</v>
      </c>
      <c r="D150" s="2" t="s">
        <v>427</v>
      </c>
      <c r="E150" s="2" t="s">
        <v>428</v>
      </c>
      <c r="F150" s="5" t="s">
        <v>674</v>
      </c>
      <c r="G150" s="5" t="s">
        <v>205</v>
      </c>
      <c r="H150" s="3">
        <v>100</v>
      </c>
      <c r="I150" s="32">
        <v>44774</v>
      </c>
      <c r="J150" s="3" t="s">
        <v>34</v>
      </c>
      <c r="K150" s="3"/>
      <c r="L150" s="36" t="s">
        <v>201</v>
      </c>
      <c r="M150" s="36"/>
      <c r="N150" s="32"/>
      <c r="O150" s="5">
        <v>0</v>
      </c>
      <c r="P150" s="5">
        <v>100</v>
      </c>
      <c r="Q150" s="5">
        <v>0</v>
      </c>
      <c r="R150" s="5" t="s">
        <v>102</v>
      </c>
      <c r="S150" s="5"/>
      <c r="T150" s="44"/>
      <c r="U150" s="10">
        <v>388500</v>
      </c>
      <c r="V150" s="10">
        <v>435120.00000000006</v>
      </c>
      <c r="W150" s="5"/>
      <c r="X150" s="44"/>
      <c r="Y150" s="10">
        <v>747900</v>
      </c>
      <c r="Z150" s="10">
        <v>837648.00000000012</v>
      </c>
      <c r="AA150" s="5"/>
      <c r="AB150" s="44"/>
      <c r="AC150" s="10">
        <v>0</v>
      </c>
      <c r="AD150" s="10">
        <v>0</v>
      </c>
      <c r="AE150" s="10"/>
      <c r="AF150" s="44"/>
      <c r="AG150" s="10">
        <v>0</v>
      </c>
      <c r="AH150" s="10">
        <v>0</v>
      </c>
      <c r="AI150" s="5"/>
      <c r="AJ150" s="44"/>
      <c r="AK150" s="10">
        <v>0</v>
      </c>
      <c r="AL150" s="10">
        <v>0</v>
      </c>
      <c r="AM150" s="5"/>
      <c r="AN150" s="44"/>
      <c r="AO150" s="10">
        <v>0</v>
      </c>
      <c r="AP150" s="10">
        <v>0</v>
      </c>
      <c r="AQ150" s="5"/>
      <c r="AR150" s="10"/>
      <c r="AS150" s="10"/>
      <c r="AT150" s="10"/>
      <c r="AU150" s="5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>
        <f t="shared" si="11"/>
        <v>1136400</v>
      </c>
      <c r="CJ150" s="10">
        <f t="shared" si="12"/>
        <v>1272768.0000000002</v>
      </c>
      <c r="CK150" s="10"/>
      <c r="CL150" s="20" t="s">
        <v>42</v>
      </c>
    </row>
    <row r="151" spans="1:90" ht="42" x14ac:dyDescent="0.35">
      <c r="A151" s="1" t="s">
        <v>431</v>
      </c>
      <c r="B151" s="1" t="s">
        <v>279</v>
      </c>
      <c r="C151" s="2" t="s">
        <v>402</v>
      </c>
      <c r="D151" s="2" t="s">
        <v>403</v>
      </c>
      <c r="E151" s="2" t="s">
        <v>432</v>
      </c>
      <c r="F151" s="5" t="s">
        <v>674</v>
      </c>
      <c r="G151" s="5" t="s">
        <v>205</v>
      </c>
      <c r="H151" s="3">
        <v>100</v>
      </c>
      <c r="I151" s="32">
        <v>44774</v>
      </c>
      <c r="J151" s="3" t="s">
        <v>33</v>
      </c>
      <c r="K151" s="3"/>
      <c r="L151" s="36" t="s">
        <v>433</v>
      </c>
      <c r="M151" s="36"/>
      <c r="N151" s="32"/>
      <c r="O151" s="5">
        <v>0</v>
      </c>
      <c r="P151" s="5">
        <v>100</v>
      </c>
      <c r="Q151" s="5">
        <v>0</v>
      </c>
      <c r="R151" s="5" t="s">
        <v>102</v>
      </c>
      <c r="S151" s="5"/>
      <c r="T151" s="44"/>
      <c r="U151" s="10">
        <v>3424414</v>
      </c>
      <c r="V151" s="10">
        <v>3424414</v>
      </c>
      <c r="W151" s="5"/>
      <c r="X151" s="44"/>
      <c r="Y151" s="10">
        <v>8217664</v>
      </c>
      <c r="Z151" s="10">
        <v>8217664</v>
      </c>
      <c r="AA151" s="5"/>
      <c r="AB151" s="44"/>
      <c r="AC151" s="10">
        <v>4793831</v>
      </c>
      <c r="AD151" s="10">
        <v>4793831</v>
      </c>
      <c r="AE151" s="10"/>
      <c r="AF151" s="44"/>
      <c r="AG151" s="10">
        <v>0</v>
      </c>
      <c r="AH151" s="10">
        <v>0</v>
      </c>
      <c r="AI151" s="5"/>
      <c r="AJ151" s="44"/>
      <c r="AK151" s="10">
        <v>0</v>
      </c>
      <c r="AL151" s="10">
        <v>0</v>
      </c>
      <c r="AM151" s="5"/>
      <c r="AN151" s="44"/>
      <c r="AO151" s="10">
        <v>0</v>
      </c>
      <c r="AP151" s="10">
        <v>0</v>
      </c>
      <c r="AQ151" s="5"/>
      <c r="AR151" s="10"/>
      <c r="AS151" s="10"/>
      <c r="AT151" s="10"/>
      <c r="AU151" s="5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>
        <f t="shared" si="11"/>
        <v>16435909</v>
      </c>
      <c r="CJ151" s="10">
        <f t="shared" si="12"/>
        <v>16435909</v>
      </c>
      <c r="CK151" s="10"/>
      <c r="CL151" s="20" t="s">
        <v>42</v>
      </c>
    </row>
    <row r="152" spans="1:90" ht="42" x14ac:dyDescent="0.35">
      <c r="A152" s="1" t="s">
        <v>434</v>
      </c>
      <c r="B152" s="1" t="s">
        <v>86</v>
      </c>
      <c r="C152" s="2" t="s">
        <v>87</v>
      </c>
      <c r="D152" s="2" t="s">
        <v>87</v>
      </c>
      <c r="E152" s="2" t="s">
        <v>435</v>
      </c>
      <c r="F152" s="5" t="s">
        <v>674</v>
      </c>
      <c r="G152" s="5" t="s">
        <v>210</v>
      </c>
      <c r="H152" s="3">
        <v>0</v>
      </c>
      <c r="I152" s="32">
        <v>44774</v>
      </c>
      <c r="J152" s="3" t="s">
        <v>192</v>
      </c>
      <c r="K152" s="3"/>
      <c r="L152" s="36" t="s">
        <v>412</v>
      </c>
      <c r="M152" s="36"/>
      <c r="N152" s="32"/>
      <c r="O152" s="5">
        <v>0</v>
      </c>
      <c r="P152" s="5">
        <v>100</v>
      </c>
      <c r="Q152" s="5">
        <v>0</v>
      </c>
      <c r="R152" s="5" t="s">
        <v>102</v>
      </c>
      <c r="S152" s="5"/>
      <c r="T152" s="44"/>
      <c r="U152" s="10">
        <v>28680600</v>
      </c>
      <c r="V152" s="10">
        <v>28680600</v>
      </c>
      <c r="W152" s="5"/>
      <c r="X152" s="44"/>
      <c r="Y152" s="10">
        <v>28680600</v>
      </c>
      <c r="Z152" s="10">
        <v>28680600</v>
      </c>
      <c r="AA152" s="5"/>
      <c r="AB152" s="44"/>
      <c r="AC152" s="10">
        <v>28680600</v>
      </c>
      <c r="AD152" s="10">
        <v>28680600</v>
      </c>
      <c r="AE152" s="10"/>
      <c r="AF152" s="44"/>
      <c r="AG152" s="10">
        <v>14340300</v>
      </c>
      <c r="AH152" s="10">
        <v>14340300</v>
      </c>
      <c r="AI152" s="5"/>
      <c r="AJ152" s="44"/>
      <c r="AK152" s="10">
        <v>0</v>
      </c>
      <c r="AL152" s="10">
        <v>0</v>
      </c>
      <c r="AM152" s="5"/>
      <c r="AN152" s="44"/>
      <c r="AO152" s="10">
        <v>0</v>
      </c>
      <c r="AP152" s="10">
        <v>0</v>
      </c>
      <c r="AQ152" s="5"/>
      <c r="AR152" s="10"/>
      <c r="AS152" s="10"/>
      <c r="AT152" s="10"/>
      <c r="AU152" s="5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>
        <f t="shared" si="11"/>
        <v>100382100</v>
      </c>
      <c r="CJ152" s="10">
        <f t="shared" si="12"/>
        <v>100382100</v>
      </c>
      <c r="CK152" s="10"/>
      <c r="CL152" s="20" t="s">
        <v>42</v>
      </c>
    </row>
    <row r="153" spans="1:90" ht="42" x14ac:dyDescent="0.35">
      <c r="A153" s="1" t="s">
        <v>436</v>
      </c>
      <c r="B153" s="1" t="s">
        <v>64</v>
      </c>
      <c r="C153" s="2" t="s">
        <v>65</v>
      </c>
      <c r="D153" s="2" t="s">
        <v>65</v>
      </c>
      <c r="E153" s="2" t="s">
        <v>437</v>
      </c>
      <c r="F153" s="5" t="s">
        <v>674</v>
      </c>
      <c r="G153" s="5" t="s">
        <v>210</v>
      </c>
      <c r="H153" s="3">
        <v>0</v>
      </c>
      <c r="I153" s="32">
        <v>44774</v>
      </c>
      <c r="J153" s="3" t="s">
        <v>438</v>
      </c>
      <c r="K153" s="3"/>
      <c r="L153" s="36"/>
      <c r="M153" s="36" t="s">
        <v>401</v>
      </c>
      <c r="N153" s="32" t="s">
        <v>412</v>
      </c>
      <c r="O153" s="5">
        <v>0</v>
      </c>
      <c r="P153" s="5">
        <v>100</v>
      </c>
      <c r="Q153" s="5">
        <v>0</v>
      </c>
      <c r="R153" s="5" t="s">
        <v>102</v>
      </c>
      <c r="S153" s="5"/>
      <c r="T153" s="44"/>
      <c r="U153" s="10">
        <v>4289580</v>
      </c>
      <c r="V153" s="10">
        <v>4289580</v>
      </c>
      <c r="W153" s="5"/>
      <c r="X153" s="44"/>
      <c r="Y153" s="10">
        <v>17158320</v>
      </c>
      <c r="Z153" s="10">
        <v>17158320</v>
      </c>
      <c r="AA153" s="5"/>
      <c r="AB153" s="44"/>
      <c r="AC153" s="10">
        <v>17158320</v>
      </c>
      <c r="AD153" s="10">
        <v>17158320</v>
      </c>
      <c r="AE153" s="10"/>
      <c r="AF153" s="44"/>
      <c r="AG153" s="10">
        <v>10009020</v>
      </c>
      <c r="AH153" s="10">
        <v>10009020</v>
      </c>
      <c r="AI153" s="5"/>
      <c r="AJ153" s="44"/>
      <c r="AK153" s="10">
        <v>0</v>
      </c>
      <c r="AL153" s="10">
        <v>0</v>
      </c>
      <c r="AM153" s="5"/>
      <c r="AN153" s="44"/>
      <c r="AO153" s="10">
        <v>0</v>
      </c>
      <c r="AP153" s="10">
        <v>0</v>
      </c>
      <c r="AQ153" s="5"/>
      <c r="AR153" s="10"/>
      <c r="AS153" s="10"/>
      <c r="AT153" s="10"/>
      <c r="AU153" s="5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>
        <f t="shared" si="11"/>
        <v>48615240</v>
      </c>
      <c r="CJ153" s="10">
        <f t="shared" si="12"/>
        <v>48615240</v>
      </c>
      <c r="CK153" s="10"/>
      <c r="CL153" s="20" t="s">
        <v>42</v>
      </c>
    </row>
    <row r="154" spans="1:90" ht="31.5" x14ac:dyDescent="0.35">
      <c r="A154" s="1" t="s">
        <v>706</v>
      </c>
      <c r="B154" s="1" t="s">
        <v>51</v>
      </c>
      <c r="C154" s="2" t="s">
        <v>52</v>
      </c>
      <c r="D154" s="2" t="s">
        <v>52</v>
      </c>
      <c r="E154" s="2" t="s">
        <v>439</v>
      </c>
      <c r="F154" s="5" t="s">
        <v>674</v>
      </c>
      <c r="G154" s="5" t="s">
        <v>210</v>
      </c>
      <c r="H154" s="3">
        <v>0</v>
      </c>
      <c r="I154" s="32">
        <v>44774</v>
      </c>
      <c r="J154" s="3" t="s">
        <v>347</v>
      </c>
      <c r="K154" s="3"/>
      <c r="L154" s="36"/>
      <c r="M154" s="36" t="s">
        <v>401</v>
      </c>
      <c r="N154" s="32" t="s">
        <v>412</v>
      </c>
      <c r="O154" s="5">
        <v>0</v>
      </c>
      <c r="P154" s="5">
        <v>100</v>
      </c>
      <c r="Q154" s="5">
        <v>0</v>
      </c>
      <c r="R154" s="5" t="s">
        <v>102</v>
      </c>
      <c r="S154" s="5"/>
      <c r="T154" s="44"/>
      <c r="U154" s="10">
        <v>33289981.75</v>
      </c>
      <c r="V154" s="10">
        <v>33289981.75</v>
      </c>
      <c r="W154" s="5"/>
      <c r="X154" s="44"/>
      <c r="Y154" s="10">
        <v>79896435.709999993</v>
      </c>
      <c r="Z154" s="10">
        <v>79896435.709999993</v>
      </c>
      <c r="AA154" s="5"/>
      <c r="AB154" s="44"/>
      <c r="AC154" s="10">
        <v>79896435.709999993</v>
      </c>
      <c r="AD154" s="10">
        <v>79896435.709999993</v>
      </c>
      <c r="AE154" s="10"/>
      <c r="AF154" s="44"/>
      <c r="AG154" s="10">
        <v>46605974.449999996</v>
      </c>
      <c r="AH154" s="10">
        <v>46605974.449999996</v>
      </c>
      <c r="AI154" s="5"/>
      <c r="AJ154" s="44"/>
      <c r="AK154" s="10">
        <v>0</v>
      </c>
      <c r="AL154" s="10">
        <v>0</v>
      </c>
      <c r="AM154" s="5"/>
      <c r="AN154" s="44"/>
      <c r="AO154" s="10">
        <v>0</v>
      </c>
      <c r="AP154" s="10">
        <v>0</v>
      </c>
      <c r="AQ154" s="5"/>
      <c r="AR154" s="10"/>
      <c r="AS154" s="10"/>
      <c r="AT154" s="10"/>
      <c r="AU154" s="5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>
        <f t="shared" si="11"/>
        <v>239688827.61999997</v>
      </c>
      <c r="CJ154" s="10">
        <f t="shared" si="12"/>
        <v>239688827.61999997</v>
      </c>
      <c r="CK154" s="10"/>
      <c r="CL154" s="20" t="s">
        <v>42</v>
      </c>
    </row>
    <row r="155" spans="1:90" ht="42" x14ac:dyDescent="0.35">
      <c r="A155" s="1" t="s">
        <v>443</v>
      </c>
      <c r="B155" s="1" t="s">
        <v>78</v>
      </c>
      <c r="C155" s="2" t="s">
        <v>79</v>
      </c>
      <c r="D155" s="2" t="s">
        <v>79</v>
      </c>
      <c r="E155" s="2" t="s">
        <v>369</v>
      </c>
      <c r="F155" s="5" t="s">
        <v>674</v>
      </c>
      <c r="G155" s="5" t="s">
        <v>205</v>
      </c>
      <c r="H155" s="3">
        <v>100</v>
      </c>
      <c r="I155" s="32">
        <v>44774</v>
      </c>
      <c r="J155" s="3" t="s">
        <v>447</v>
      </c>
      <c r="K155" s="3"/>
      <c r="L155" s="36" t="s">
        <v>201</v>
      </c>
      <c r="M155" s="36"/>
      <c r="N155" s="32"/>
      <c r="O155" s="5">
        <v>0</v>
      </c>
      <c r="P155" s="5">
        <v>100</v>
      </c>
      <c r="Q155" s="5">
        <v>0</v>
      </c>
      <c r="R155" s="5" t="s">
        <v>102</v>
      </c>
      <c r="S155" s="5"/>
      <c r="T155" s="44"/>
      <c r="U155" s="10">
        <v>2000000</v>
      </c>
      <c r="V155" s="10">
        <v>2240000</v>
      </c>
      <c r="W155" s="5"/>
      <c r="X155" s="44"/>
      <c r="Y155" s="10">
        <v>3000000</v>
      </c>
      <c r="Z155" s="10">
        <v>3360000.0000000005</v>
      </c>
      <c r="AA155" s="5"/>
      <c r="AB155" s="44"/>
      <c r="AC155" s="10">
        <v>0</v>
      </c>
      <c r="AD155" s="10">
        <v>0</v>
      </c>
      <c r="AE155" s="10"/>
      <c r="AF155" s="44"/>
      <c r="AG155" s="10">
        <v>0</v>
      </c>
      <c r="AH155" s="10">
        <v>0</v>
      </c>
      <c r="AI155" s="5"/>
      <c r="AJ155" s="44"/>
      <c r="AK155" s="10">
        <v>0</v>
      </c>
      <c r="AL155" s="10">
        <v>0</v>
      </c>
      <c r="AM155" s="5"/>
      <c r="AN155" s="44"/>
      <c r="AO155" s="10">
        <v>0</v>
      </c>
      <c r="AP155" s="10">
        <v>0</v>
      </c>
      <c r="AQ155" s="5"/>
      <c r="AR155" s="10"/>
      <c r="AS155" s="10"/>
      <c r="AT155" s="10"/>
      <c r="AU155" s="5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>
        <f t="shared" si="11"/>
        <v>5000000</v>
      </c>
      <c r="CJ155" s="10">
        <f t="shared" si="12"/>
        <v>5600000</v>
      </c>
      <c r="CK155" s="10"/>
      <c r="CL155" s="20" t="s">
        <v>42</v>
      </c>
    </row>
    <row r="156" spans="1:90" ht="42" x14ac:dyDescent="0.35">
      <c r="A156" s="1" t="s">
        <v>444</v>
      </c>
      <c r="B156" s="1" t="s">
        <v>78</v>
      </c>
      <c r="C156" s="2" t="s">
        <v>79</v>
      </c>
      <c r="D156" s="2" t="s">
        <v>79</v>
      </c>
      <c r="E156" s="2" t="s">
        <v>369</v>
      </c>
      <c r="F156" s="5" t="s">
        <v>674</v>
      </c>
      <c r="G156" s="5" t="s">
        <v>205</v>
      </c>
      <c r="H156" s="3">
        <v>100</v>
      </c>
      <c r="I156" s="32">
        <v>44774</v>
      </c>
      <c r="J156" s="3" t="s">
        <v>447</v>
      </c>
      <c r="K156" s="3"/>
      <c r="L156" s="36" t="s">
        <v>201</v>
      </c>
      <c r="M156" s="36"/>
      <c r="N156" s="32"/>
      <c r="O156" s="5">
        <v>0</v>
      </c>
      <c r="P156" s="5">
        <v>100</v>
      </c>
      <c r="Q156" s="5">
        <v>0</v>
      </c>
      <c r="R156" s="5" t="s">
        <v>102</v>
      </c>
      <c r="S156" s="5"/>
      <c r="T156" s="44"/>
      <c r="U156" s="10">
        <v>2000000</v>
      </c>
      <c r="V156" s="10">
        <v>2000000</v>
      </c>
      <c r="W156" s="5"/>
      <c r="X156" s="44"/>
      <c r="Y156" s="10">
        <v>3000000</v>
      </c>
      <c r="Z156" s="10">
        <v>3000000</v>
      </c>
      <c r="AA156" s="5"/>
      <c r="AB156" s="44"/>
      <c r="AC156" s="10">
        <v>0</v>
      </c>
      <c r="AD156" s="10">
        <v>0</v>
      </c>
      <c r="AE156" s="10"/>
      <c r="AF156" s="44"/>
      <c r="AG156" s="10">
        <v>0</v>
      </c>
      <c r="AH156" s="10">
        <v>0</v>
      </c>
      <c r="AI156" s="5"/>
      <c r="AJ156" s="44"/>
      <c r="AK156" s="10">
        <v>0</v>
      </c>
      <c r="AL156" s="10">
        <v>0</v>
      </c>
      <c r="AM156" s="5"/>
      <c r="AN156" s="44"/>
      <c r="AO156" s="10">
        <v>0</v>
      </c>
      <c r="AP156" s="10">
        <v>0</v>
      </c>
      <c r="AQ156" s="5"/>
      <c r="AR156" s="10"/>
      <c r="AS156" s="10"/>
      <c r="AT156" s="10"/>
      <c r="AU156" s="5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>
        <f t="shared" si="11"/>
        <v>5000000</v>
      </c>
      <c r="CJ156" s="10">
        <f t="shared" si="12"/>
        <v>5000000</v>
      </c>
      <c r="CK156" s="10"/>
      <c r="CL156" s="20" t="s">
        <v>42</v>
      </c>
    </row>
    <row r="157" spans="1:90" ht="42" x14ac:dyDescent="0.35">
      <c r="A157" s="1" t="s">
        <v>445</v>
      </c>
      <c r="B157" s="1" t="s">
        <v>78</v>
      </c>
      <c r="C157" s="2" t="s">
        <v>79</v>
      </c>
      <c r="D157" s="2" t="s">
        <v>79</v>
      </c>
      <c r="E157" s="2" t="s">
        <v>446</v>
      </c>
      <c r="F157" s="5" t="s">
        <v>674</v>
      </c>
      <c r="G157" s="5" t="s">
        <v>205</v>
      </c>
      <c r="H157" s="3">
        <v>100</v>
      </c>
      <c r="I157" s="32">
        <v>44774</v>
      </c>
      <c r="J157" s="3" t="s">
        <v>448</v>
      </c>
      <c r="K157" s="3"/>
      <c r="L157" s="36" t="s">
        <v>199</v>
      </c>
      <c r="M157" s="36"/>
      <c r="N157" s="32"/>
      <c r="O157" s="5">
        <v>0</v>
      </c>
      <c r="P157" s="5">
        <v>100</v>
      </c>
      <c r="Q157" s="5">
        <v>0</v>
      </c>
      <c r="R157" s="5" t="s">
        <v>102</v>
      </c>
      <c r="S157" s="5"/>
      <c r="T157" s="44"/>
      <c r="U157" s="10">
        <v>2000000</v>
      </c>
      <c r="V157" s="10">
        <v>2000000</v>
      </c>
      <c r="W157" s="5"/>
      <c r="X157" s="44"/>
      <c r="Y157" s="10">
        <v>3000000</v>
      </c>
      <c r="Z157" s="10">
        <v>3000000</v>
      </c>
      <c r="AA157" s="5"/>
      <c r="AB157" s="44"/>
      <c r="AC157" s="10">
        <v>3000000</v>
      </c>
      <c r="AD157" s="10">
        <v>3000000</v>
      </c>
      <c r="AE157" s="10"/>
      <c r="AF157" s="44"/>
      <c r="AG157" s="10">
        <v>0</v>
      </c>
      <c r="AH157" s="10">
        <v>0</v>
      </c>
      <c r="AI157" s="5"/>
      <c r="AJ157" s="44"/>
      <c r="AK157" s="10">
        <v>0</v>
      </c>
      <c r="AL157" s="10">
        <v>0</v>
      </c>
      <c r="AM157" s="5"/>
      <c r="AN157" s="44"/>
      <c r="AO157" s="10">
        <v>0</v>
      </c>
      <c r="AP157" s="10">
        <v>0</v>
      </c>
      <c r="AQ157" s="5"/>
      <c r="AR157" s="10"/>
      <c r="AS157" s="10"/>
      <c r="AT157" s="10"/>
      <c r="AU157" s="5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>
        <f t="shared" si="11"/>
        <v>8000000</v>
      </c>
      <c r="CJ157" s="10">
        <f t="shared" si="12"/>
        <v>8000000</v>
      </c>
      <c r="CK157" s="10"/>
      <c r="CL157" s="20" t="s">
        <v>42</v>
      </c>
    </row>
    <row r="158" spans="1:90" ht="31.5" x14ac:dyDescent="0.35">
      <c r="A158" s="1" t="s">
        <v>449</v>
      </c>
      <c r="B158" s="1" t="s">
        <v>51</v>
      </c>
      <c r="C158" s="2" t="s">
        <v>52</v>
      </c>
      <c r="D158" s="2" t="s">
        <v>53</v>
      </c>
      <c r="E158" s="2" t="s">
        <v>452</v>
      </c>
      <c r="F158" s="5" t="s">
        <v>674</v>
      </c>
      <c r="G158" s="5" t="s">
        <v>210</v>
      </c>
      <c r="H158" s="3">
        <v>0</v>
      </c>
      <c r="I158" s="32">
        <v>44774</v>
      </c>
      <c r="J158" s="3" t="s">
        <v>454</v>
      </c>
      <c r="K158" s="3"/>
      <c r="L158" s="36" t="s">
        <v>201</v>
      </c>
      <c r="M158" s="36"/>
      <c r="N158" s="32"/>
      <c r="O158" s="5">
        <v>0</v>
      </c>
      <c r="P158" s="5">
        <v>100</v>
      </c>
      <c r="Q158" s="5">
        <v>0</v>
      </c>
      <c r="R158" s="5" t="s">
        <v>102</v>
      </c>
      <c r="S158" s="5"/>
      <c r="T158" s="44"/>
      <c r="U158" s="10">
        <v>1230050</v>
      </c>
      <c r="V158" s="10">
        <v>1230050</v>
      </c>
      <c r="W158" s="5"/>
      <c r="X158" s="44"/>
      <c r="Y158" s="10">
        <v>2460100</v>
      </c>
      <c r="Z158" s="10">
        <v>2460100</v>
      </c>
      <c r="AA158" s="5"/>
      <c r="AB158" s="44"/>
      <c r="AC158" s="10">
        <v>0</v>
      </c>
      <c r="AD158" s="10">
        <v>0</v>
      </c>
      <c r="AE158" s="10"/>
      <c r="AF158" s="44"/>
      <c r="AG158" s="10">
        <v>0</v>
      </c>
      <c r="AH158" s="10">
        <v>0</v>
      </c>
      <c r="AI158" s="5"/>
      <c r="AJ158" s="44"/>
      <c r="AK158" s="10">
        <v>0</v>
      </c>
      <c r="AL158" s="10">
        <v>0</v>
      </c>
      <c r="AM158" s="5"/>
      <c r="AN158" s="44"/>
      <c r="AO158" s="10">
        <v>0</v>
      </c>
      <c r="AP158" s="10">
        <v>0</v>
      </c>
      <c r="AQ158" s="5"/>
      <c r="AR158" s="10"/>
      <c r="AS158" s="10"/>
      <c r="AT158" s="10"/>
      <c r="AU158" s="5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>
        <f t="shared" si="11"/>
        <v>3690150</v>
      </c>
      <c r="CJ158" s="10">
        <f t="shared" si="12"/>
        <v>3690150</v>
      </c>
      <c r="CK158" s="10"/>
      <c r="CL158" s="20" t="s">
        <v>42</v>
      </c>
    </row>
    <row r="159" spans="1:90" ht="31.5" x14ac:dyDescent="0.35">
      <c r="A159" s="1" t="s">
        <v>450</v>
      </c>
      <c r="B159" s="1" t="s">
        <v>88</v>
      </c>
      <c r="C159" s="2" t="s">
        <v>451</v>
      </c>
      <c r="D159" s="2" t="s">
        <v>89</v>
      </c>
      <c r="E159" s="2" t="s">
        <v>453</v>
      </c>
      <c r="F159" s="5" t="s">
        <v>674</v>
      </c>
      <c r="G159" s="5" t="s">
        <v>210</v>
      </c>
      <c r="H159" s="3">
        <v>0</v>
      </c>
      <c r="I159" s="32">
        <v>44774</v>
      </c>
      <c r="J159" s="3" t="s">
        <v>198</v>
      </c>
      <c r="K159" s="3"/>
      <c r="L159" s="36"/>
      <c r="M159" s="36" t="s">
        <v>401</v>
      </c>
      <c r="N159" s="32" t="s">
        <v>433</v>
      </c>
      <c r="O159" s="5">
        <v>0</v>
      </c>
      <c r="P159" s="5">
        <v>100</v>
      </c>
      <c r="Q159" s="5">
        <v>0</v>
      </c>
      <c r="R159" s="5" t="s">
        <v>102</v>
      </c>
      <c r="S159" s="5"/>
      <c r="T159" s="44"/>
      <c r="U159" s="10">
        <v>1297225</v>
      </c>
      <c r="V159" s="10">
        <v>1297225</v>
      </c>
      <c r="W159" s="5"/>
      <c r="X159" s="44"/>
      <c r="Y159" s="10">
        <v>2622000</v>
      </c>
      <c r="Z159" s="10">
        <v>2622000</v>
      </c>
      <c r="AA159" s="5"/>
      <c r="AB159" s="44"/>
      <c r="AC159" s="10">
        <v>2004500</v>
      </c>
      <c r="AD159" s="10">
        <v>2004500</v>
      </c>
      <c r="AE159" s="10"/>
      <c r="AF159" s="44"/>
      <c r="AG159" s="10">
        <v>0</v>
      </c>
      <c r="AH159" s="10">
        <v>0</v>
      </c>
      <c r="AI159" s="5"/>
      <c r="AJ159" s="44"/>
      <c r="AK159" s="10">
        <v>0</v>
      </c>
      <c r="AL159" s="10">
        <v>0</v>
      </c>
      <c r="AM159" s="5"/>
      <c r="AN159" s="44"/>
      <c r="AO159" s="10">
        <v>0</v>
      </c>
      <c r="AP159" s="10">
        <v>0</v>
      </c>
      <c r="AQ159" s="5"/>
      <c r="AR159" s="10"/>
      <c r="AS159" s="10"/>
      <c r="AT159" s="10"/>
      <c r="AU159" s="5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>
        <f t="shared" si="11"/>
        <v>5923725</v>
      </c>
      <c r="CJ159" s="10">
        <f t="shared" si="12"/>
        <v>5923725</v>
      </c>
      <c r="CK159" s="10"/>
      <c r="CL159" s="20" t="s">
        <v>42</v>
      </c>
    </row>
    <row r="160" spans="1:90" ht="31.5" x14ac:dyDescent="0.35">
      <c r="A160" s="1" t="s">
        <v>455</v>
      </c>
      <c r="B160" s="1" t="s">
        <v>64</v>
      </c>
      <c r="C160" s="2" t="s">
        <v>65</v>
      </c>
      <c r="D160" s="2" t="s">
        <v>65</v>
      </c>
      <c r="E160" s="2" t="s">
        <v>187</v>
      </c>
      <c r="F160" s="5" t="s">
        <v>674</v>
      </c>
      <c r="G160" s="5" t="s">
        <v>210</v>
      </c>
      <c r="H160" s="3">
        <v>0</v>
      </c>
      <c r="I160" s="32">
        <v>44805</v>
      </c>
      <c r="J160" s="3" t="s">
        <v>93</v>
      </c>
      <c r="K160" s="3"/>
      <c r="L160" s="36"/>
      <c r="M160" s="36" t="s">
        <v>456</v>
      </c>
      <c r="N160" s="32">
        <v>45352</v>
      </c>
      <c r="O160" s="5">
        <v>0</v>
      </c>
      <c r="P160" s="5">
        <v>100</v>
      </c>
      <c r="Q160" s="5">
        <v>0</v>
      </c>
      <c r="R160" s="5" t="s">
        <v>102</v>
      </c>
      <c r="S160" s="5"/>
      <c r="T160" s="44"/>
      <c r="U160" s="10">
        <v>10652869.799999999</v>
      </c>
      <c r="V160" s="10">
        <v>10652869.799999999</v>
      </c>
      <c r="W160" s="5"/>
      <c r="X160" s="44"/>
      <c r="Y160" s="10">
        <v>21305739.599999998</v>
      </c>
      <c r="Z160" s="10">
        <v>21305739.599999998</v>
      </c>
      <c r="AA160" s="5"/>
      <c r="AB160" s="44"/>
      <c r="AC160" s="10">
        <v>5326434.8999999994</v>
      </c>
      <c r="AD160" s="10">
        <v>5326434.8999999994</v>
      </c>
      <c r="AE160" s="10"/>
      <c r="AF160" s="44"/>
      <c r="AG160" s="10">
        <v>0</v>
      </c>
      <c r="AH160" s="10">
        <v>0</v>
      </c>
      <c r="AI160" s="5"/>
      <c r="AJ160" s="44"/>
      <c r="AK160" s="10">
        <v>0</v>
      </c>
      <c r="AL160" s="10">
        <v>0</v>
      </c>
      <c r="AM160" s="5"/>
      <c r="AN160" s="44"/>
      <c r="AO160" s="10">
        <v>0</v>
      </c>
      <c r="AP160" s="10">
        <v>0</v>
      </c>
      <c r="AQ160" s="5"/>
      <c r="AR160" s="10"/>
      <c r="AS160" s="10"/>
      <c r="AT160" s="10"/>
      <c r="AU160" s="5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>
        <f t="shared" si="11"/>
        <v>37285044.299999997</v>
      </c>
      <c r="CJ160" s="10">
        <f t="shared" si="12"/>
        <v>37285044.299999997</v>
      </c>
      <c r="CK160" s="10"/>
      <c r="CL160" s="20" t="s">
        <v>42</v>
      </c>
    </row>
    <row r="161" spans="1:90" ht="21" x14ac:dyDescent="0.35">
      <c r="A161" s="1" t="s">
        <v>457</v>
      </c>
      <c r="B161" s="1" t="s">
        <v>458</v>
      </c>
      <c r="C161" s="2" t="s">
        <v>459</v>
      </c>
      <c r="D161" s="2" t="s">
        <v>459</v>
      </c>
      <c r="E161" s="2" t="s">
        <v>460</v>
      </c>
      <c r="F161" s="5" t="s">
        <v>674</v>
      </c>
      <c r="G161" s="5" t="s">
        <v>205</v>
      </c>
      <c r="H161" s="3">
        <v>50</v>
      </c>
      <c r="I161" s="32">
        <v>44805</v>
      </c>
      <c r="J161" s="3" t="s">
        <v>34</v>
      </c>
      <c r="K161" s="3"/>
      <c r="L161" s="36" t="s">
        <v>201</v>
      </c>
      <c r="M161" s="36"/>
      <c r="N161" s="32"/>
      <c r="O161" s="5">
        <v>0</v>
      </c>
      <c r="P161" s="5">
        <v>100</v>
      </c>
      <c r="Q161" s="5">
        <v>0</v>
      </c>
      <c r="R161" s="5" t="s">
        <v>102</v>
      </c>
      <c r="S161" s="5"/>
      <c r="T161" s="44"/>
      <c r="U161" s="10">
        <v>837000</v>
      </c>
      <c r="V161" s="10">
        <v>937440.00000000012</v>
      </c>
      <c r="W161" s="5"/>
      <c r="X161" s="44"/>
      <c r="Y161" s="10">
        <v>999000</v>
      </c>
      <c r="Z161" s="10">
        <v>1118880</v>
      </c>
      <c r="AA161" s="5"/>
      <c r="AB161" s="44"/>
      <c r="AC161" s="10">
        <v>0</v>
      </c>
      <c r="AD161" s="10">
        <v>0</v>
      </c>
      <c r="AE161" s="10"/>
      <c r="AF161" s="44"/>
      <c r="AG161" s="10">
        <v>0</v>
      </c>
      <c r="AH161" s="10">
        <v>0</v>
      </c>
      <c r="AI161" s="5"/>
      <c r="AJ161" s="44"/>
      <c r="AK161" s="10">
        <v>0</v>
      </c>
      <c r="AL161" s="10">
        <v>0</v>
      </c>
      <c r="AM161" s="5"/>
      <c r="AN161" s="44"/>
      <c r="AO161" s="10">
        <v>0</v>
      </c>
      <c r="AP161" s="10">
        <v>0</v>
      </c>
      <c r="AQ161" s="5"/>
      <c r="AR161" s="10"/>
      <c r="AS161" s="10"/>
      <c r="AT161" s="10"/>
      <c r="AU161" s="5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>
        <f t="shared" si="11"/>
        <v>1836000</v>
      </c>
      <c r="CJ161" s="10">
        <f t="shared" si="12"/>
        <v>2056320</v>
      </c>
      <c r="CK161" s="10"/>
      <c r="CL161" s="20" t="s">
        <v>42</v>
      </c>
    </row>
    <row r="162" spans="1:90" ht="31.5" x14ac:dyDescent="0.35">
      <c r="A162" s="1" t="s">
        <v>462</v>
      </c>
      <c r="B162" s="1" t="s">
        <v>58</v>
      </c>
      <c r="C162" s="2" t="s">
        <v>59</v>
      </c>
      <c r="D162" s="2" t="s">
        <v>59</v>
      </c>
      <c r="E162" s="2" t="s">
        <v>463</v>
      </c>
      <c r="F162" s="5" t="s">
        <v>674</v>
      </c>
      <c r="G162" s="5" t="s">
        <v>205</v>
      </c>
      <c r="H162" s="3">
        <v>50</v>
      </c>
      <c r="I162" s="32">
        <v>44805</v>
      </c>
      <c r="J162" s="3" t="s">
        <v>33</v>
      </c>
      <c r="K162" s="3"/>
      <c r="L162" s="36"/>
      <c r="M162" s="36" t="s">
        <v>456</v>
      </c>
      <c r="N162" s="36" t="s">
        <v>201</v>
      </c>
      <c r="O162" s="5">
        <v>0</v>
      </c>
      <c r="P162" s="5">
        <v>100</v>
      </c>
      <c r="Q162" s="5">
        <v>0</v>
      </c>
      <c r="R162" s="5" t="s">
        <v>102</v>
      </c>
      <c r="S162" s="5"/>
      <c r="T162" s="44"/>
      <c r="U162" s="10">
        <v>14400000</v>
      </c>
      <c r="V162" s="10">
        <v>16128000.000000002</v>
      </c>
      <c r="W162" s="5"/>
      <c r="X162" s="44"/>
      <c r="Y162" s="10">
        <v>57600000</v>
      </c>
      <c r="Z162" s="10">
        <v>64512000.000000007</v>
      </c>
      <c r="AA162" s="5"/>
      <c r="AB162" s="44"/>
      <c r="AC162" s="10">
        <v>0</v>
      </c>
      <c r="AD162" s="10">
        <v>0</v>
      </c>
      <c r="AE162" s="10"/>
      <c r="AF162" s="44"/>
      <c r="AG162" s="10">
        <v>0</v>
      </c>
      <c r="AH162" s="10">
        <v>0</v>
      </c>
      <c r="AI162" s="5"/>
      <c r="AJ162" s="44"/>
      <c r="AK162" s="10">
        <v>0</v>
      </c>
      <c r="AL162" s="10">
        <v>0</v>
      </c>
      <c r="AM162" s="5"/>
      <c r="AN162" s="44"/>
      <c r="AO162" s="10">
        <v>0</v>
      </c>
      <c r="AP162" s="10">
        <v>0</v>
      </c>
      <c r="AQ162" s="5"/>
      <c r="AR162" s="10"/>
      <c r="AS162" s="10"/>
      <c r="AT162" s="10"/>
      <c r="AU162" s="5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>
        <f t="shared" si="11"/>
        <v>72000000</v>
      </c>
      <c r="CJ162" s="10">
        <f t="shared" si="12"/>
        <v>80640000.000000015</v>
      </c>
      <c r="CK162" s="10"/>
      <c r="CL162" s="20" t="s">
        <v>42</v>
      </c>
    </row>
    <row r="163" spans="1:90" ht="31.5" x14ac:dyDescent="0.35">
      <c r="A163" s="1" t="s">
        <v>464</v>
      </c>
      <c r="B163" s="1" t="s">
        <v>58</v>
      </c>
      <c r="C163" s="2" t="s">
        <v>59</v>
      </c>
      <c r="D163" s="2" t="s">
        <v>59</v>
      </c>
      <c r="E163" s="2" t="s">
        <v>463</v>
      </c>
      <c r="F163" s="5" t="s">
        <v>674</v>
      </c>
      <c r="G163" s="5" t="s">
        <v>205</v>
      </c>
      <c r="H163" s="3">
        <v>50</v>
      </c>
      <c r="I163" s="32">
        <v>44805</v>
      </c>
      <c r="J163" s="3" t="s">
        <v>33</v>
      </c>
      <c r="K163" s="3"/>
      <c r="L163" s="36" t="s">
        <v>201</v>
      </c>
      <c r="M163" s="36"/>
      <c r="N163" s="36"/>
      <c r="O163" s="5">
        <v>0</v>
      </c>
      <c r="P163" s="5">
        <v>100</v>
      </c>
      <c r="Q163" s="5">
        <v>0</v>
      </c>
      <c r="R163" s="5" t="s">
        <v>102</v>
      </c>
      <c r="S163" s="5"/>
      <c r="T163" s="44"/>
      <c r="U163" s="10">
        <v>14400000</v>
      </c>
      <c r="V163" s="10">
        <v>16128000.000000002</v>
      </c>
      <c r="W163" s="5"/>
      <c r="X163" s="44"/>
      <c r="Y163" s="10">
        <v>57600000</v>
      </c>
      <c r="Z163" s="10">
        <v>64512000.000000007</v>
      </c>
      <c r="AA163" s="5"/>
      <c r="AB163" s="44"/>
      <c r="AC163" s="10">
        <v>0</v>
      </c>
      <c r="AD163" s="10">
        <v>0</v>
      </c>
      <c r="AE163" s="10"/>
      <c r="AF163" s="44"/>
      <c r="AG163" s="10">
        <v>0</v>
      </c>
      <c r="AH163" s="10">
        <v>0</v>
      </c>
      <c r="AI163" s="5"/>
      <c r="AJ163" s="44"/>
      <c r="AK163" s="10">
        <v>0</v>
      </c>
      <c r="AL163" s="10">
        <v>0</v>
      </c>
      <c r="AM163" s="5"/>
      <c r="AN163" s="44"/>
      <c r="AO163" s="10">
        <v>0</v>
      </c>
      <c r="AP163" s="10">
        <v>0</v>
      </c>
      <c r="AQ163" s="5"/>
      <c r="AR163" s="10"/>
      <c r="AS163" s="10"/>
      <c r="AT163" s="10"/>
      <c r="AU163" s="5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>
        <f t="shared" si="11"/>
        <v>72000000</v>
      </c>
      <c r="CJ163" s="10">
        <f t="shared" si="12"/>
        <v>80640000.000000015</v>
      </c>
      <c r="CK163" s="10"/>
      <c r="CL163" s="20" t="s">
        <v>42</v>
      </c>
    </row>
    <row r="164" spans="1:90" ht="31.5" x14ac:dyDescent="0.35">
      <c r="A164" s="1" t="s">
        <v>465</v>
      </c>
      <c r="B164" s="1" t="s">
        <v>58</v>
      </c>
      <c r="C164" s="2" t="s">
        <v>59</v>
      </c>
      <c r="D164" s="2" t="s">
        <v>59</v>
      </c>
      <c r="E164" s="2" t="s">
        <v>463</v>
      </c>
      <c r="F164" s="5" t="s">
        <v>674</v>
      </c>
      <c r="G164" s="5" t="s">
        <v>205</v>
      </c>
      <c r="H164" s="3">
        <v>50</v>
      </c>
      <c r="I164" s="32">
        <v>44805</v>
      </c>
      <c r="J164" s="3" t="s">
        <v>33</v>
      </c>
      <c r="K164" s="3"/>
      <c r="L164" s="36" t="s">
        <v>201</v>
      </c>
      <c r="M164" s="36"/>
      <c r="N164" s="36"/>
      <c r="O164" s="5">
        <v>0</v>
      </c>
      <c r="P164" s="5">
        <v>100</v>
      </c>
      <c r="Q164" s="5">
        <v>0</v>
      </c>
      <c r="R164" s="5" t="s">
        <v>102</v>
      </c>
      <c r="S164" s="5"/>
      <c r="T164" s="44"/>
      <c r="U164" s="10">
        <v>14400000</v>
      </c>
      <c r="V164" s="10">
        <v>16128000.000000002</v>
      </c>
      <c r="W164" s="5"/>
      <c r="X164" s="44"/>
      <c r="Y164" s="10">
        <v>57600000</v>
      </c>
      <c r="Z164" s="10">
        <v>64512000.000000007</v>
      </c>
      <c r="AA164" s="5"/>
      <c r="AB164" s="44"/>
      <c r="AC164" s="10">
        <v>0</v>
      </c>
      <c r="AD164" s="10">
        <v>0</v>
      </c>
      <c r="AE164" s="10"/>
      <c r="AF164" s="44"/>
      <c r="AG164" s="10">
        <v>0</v>
      </c>
      <c r="AH164" s="10">
        <v>0</v>
      </c>
      <c r="AI164" s="5"/>
      <c r="AJ164" s="44"/>
      <c r="AK164" s="10">
        <v>0</v>
      </c>
      <c r="AL164" s="10">
        <v>0</v>
      </c>
      <c r="AM164" s="5"/>
      <c r="AN164" s="44"/>
      <c r="AO164" s="10">
        <v>0</v>
      </c>
      <c r="AP164" s="10">
        <v>0</v>
      </c>
      <c r="AQ164" s="5"/>
      <c r="AR164" s="10"/>
      <c r="AS164" s="10"/>
      <c r="AT164" s="10"/>
      <c r="AU164" s="5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>
        <f t="shared" ref="CI164:CI195" si="13">U164+Y164+AC164+AG164+AK164+AO164+AR164+AV164+AZ164+BD164+BH164+BL164</f>
        <v>72000000</v>
      </c>
      <c r="CJ164" s="10">
        <f t="shared" ref="CJ164:CJ195" si="14">V164+Z164+AD164+AH164+AL164+AP164+AS164+AW164+BA164+BE164+BI164+BM164</f>
        <v>80640000.000000015</v>
      </c>
      <c r="CK164" s="10"/>
      <c r="CL164" s="20" t="s">
        <v>42</v>
      </c>
    </row>
    <row r="165" spans="1:90" ht="31.5" x14ac:dyDescent="0.35">
      <c r="A165" s="1" t="s">
        <v>548</v>
      </c>
      <c r="B165" s="1" t="s">
        <v>58</v>
      </c>
      <c r="C165" s="2" t="s">
        <v>59</v>
      </c>
      <c r="D165" s="2" t="s">
        <v>59</v>
      </c>
      <c r="E165" s="2" t="s">
        <v>463</v>
      </c>
      <c r="F165" s="5" t="s">
        <v>674</v>
      </c>
      <c r="G165" s="5" t="s">
        <v>205</v>
      </c>
      <c r="H165" s="3">
        <v>50</v>
      </c>
      <c r="I165" s="32">
        <v>44805</v>
      </c>
      <c r="J165" s="3" t="s">
        <v>33</v>
      </c>
      <c r="K165" s="3"/>
      <c r="L165" s="36" t="s">
        <v>201</v>
      </c>
      <c r="M165" s="36"/>
      <c r="N165" s="36"/>
      <c r="O165" s="5">
        <v>0</v>
      </c>
      <c r="P165" s="5">
        <v>100</v>
      </c>
      <c r="Q165" s="5">
        <v>0</v>
      </c>
      <c r="R165" s="5" t="s">
        <v>102</v>
      </c>
      <c r="S165" s="5"/>
      <c r="T165" s="44"/>
      <c r="U165" s="10">
        <v>14400000</v>
      </c>
      <c r="V165" s="10">
        <v>16128000.000000002</v>
      </c>
      <c r="W165" s="5"/>
      <c r="X165" s="44"/>
      <c r="Y165" s="10">
        <v>57600000</v>
      </c>
      <c r="Z165" s="10">
        <v>64512000.000000007</v>
      </c>
      <c r="AA165" s="5"/>
      <c r="AB165" s="44"/>
      <c r="AC165" s="10">
        <v>0</v>
      </c>
      <c r="AD165" s="10">
        <v>0</v>
      </c>
      <c r="AE165" s="10"/>
      <c r="AF165" s="44"/>
      <c r="AG165" s="10">
        <v>0</v>
      </c>
      <c r="AH165" s="10">
        <v>0</v>
      </c>
      <c r="AI165" s="5"/>
      <c r="AJ165" s="44"/>
      <c r="AK165" s="10">
        <v>0</v>
      </c>
      <c r="AL165" s="10">
        <v>0</v>
      </c>
      <c r="AM165" s="5"/>
      <c r="AN165" s="44"/>
      <c r="AO165" s="10">
        <v>0</v>
      </c>
      <c r="AP165" s="10">
        <v>0</v>
      </c>
      <c r="AQ165" s="5"/>
      <c r="AR165" s="10"/>
      <c r="AS165" s="10"/>
      <c r="AT165" s="10"/>
      <c r="AU165" s="5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>
        <f t="shared" si="13"/>
        <v>72000000</v>
      </c>
      <c r="CJ165" s="10">
        <f t="shared" si="14"/>
        <v>80640000.000000015</v>
      </c>
      <c r="CK165" s="10"/>
      <c r="CL165" s="20" t="s">
        <v>42</v>
      </c>
    </row>
    <row r="166" spans="1:90" ht="21" x14ac:dyDescent="0.35">
      <c r="A166" s="1" t="s">
        <v>530</v>
      </c>
      <c r="B166" s="1" t="s">
        <v>422</v>
      </c>
      <c r="C166" s="2" t="s">
        <v>423</v>
      </c>
      <c r="D166" s="2" t="s">
        <v>424</v>
      </c>
      <c r="E166" s="2" t="s">
        <v>467</v>
      </c>
      <c r="F166" s="5" t="s">
        <v>674</v>
      </c>
      <c r="G166" s="5" t="s">
        <v>205</v>
      </c>
      <c r="H166" s="3">
        <v>100</v>
      </c>
      <c r="I166" s="32">
        <v>44835</v>
      </c>
      <c r="J166" s="3" t="s">
        <v>33</v>
      </c>
      <c r="K166" s="3"/>
      <c r="L166" s="36" t="s">
        <v>468</v>
      </c>
      <c r="M166" s="36"/>
      <c r="N166" s="36"/>
      <c r="O166" s="5">
        <v>0</v>
      </c>
      <c r="P166" s="5">
        <v>100</v>
      </c>
      <c r="Q166" s="5">
        <v>0</v>
      </c>
      <c r="R166" s="5" t="s">
        <v>102</v>
      </c>
      <c r="S166" s="5"/>
      <c r="T166" s="44"/>
      <c r="U166" s="10">
        <v>1200000</v>
      </c>
      <c r="V166" s="10">
        <v>1344000.0000000002</v>
      </c>
      <c r="W166" s="5"/>
      <c r="X166" s="44"/>
      <c r="Y166" s="10">
        <v>3300000</v>
      </c>
      <c r="Z166" s="10">
        <v>3696000.0000000005</v>
      </c>
      <c r="AA166" s="5"/>
      <c r="AB166" s="44"/>
      <c r="AC166" s="10">
        <v>0</v>
      </c>
      <c r="AD166" s="10">
        <v>0</v>
      </c>
      <c r="AE166" s="10"/>
      <c r="AF166" s="44"/>
      <c r="AG166" s="10">
        <v>0</v>
      </c>
      <c r="AH166" s="10">
        <v>0</v>
      </c>
      <c r="AI166" s="5"/>
      <c r="AJ166" s="44"/>
      <c r="AK166" s="10">
        <v>0</v>
      </c>
      <c r="AL166" s="10">
        <v>0</v>
      </c>
      <c r="AM166" s="5"/>
      <c r="AN166" s="44"/>
      <c r="AO166" s="10">
        <v>0</v>
      </c>
      <c r="AP166" s="10">
        <v>0</v>
      </c>
      <c r="AQ166" s="5"/>
      <c r="AR166" s="10"/>
      <c r="AS166" s="10"/>
      <c r="AT166" s="10"/>
      <c r="AU166" s="5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>
        <f t="shared" si="13"/>
        <v>4500000</v>
      </c>
      <c r="CJ166" s="10">
        <f t="shared" si="14"/>
        <v>5040000.0000000009</v>
      </c>
      <c r="CK166" s="10"/>
      <c r="CL166" s="20" t="s">
        <v>42</v>
      </c>
    </row>
    <row r="167" spans="1:90" ht="31.5" x14ac:dyDescent="0.35">
      <c r="A167" s="1" t="s">
        <v>616</v>
      </c>
      <c r="B167" s="1" t="s">
        <v>58</v>
      </c>
      <c r="C167" s="2" t="s">
        <v>59</v>
      </c>
      <c r="D167" s="2" t="s">
        <v>59</v>
      </c>
      <c r="E167" s="2" t="s">
        <v>470</v>
      </c>
      <c r="F167" s="5" t="s">
        <v>674</v>
      </c>
      <c r="G167" s="5" t="s">
        <v>205</v>
      </c>
      <c r="H167" s="3">
        <v>100</v>
      </c>
      <c r="I167" s="32">
        <v>44805</v>
      </c>
      <c r="J167" s="3" t="s">
        <v>325</v>
      </c>
      <c r="K167" s="3"/>
      <c r="L167" s="36" t="s">
        <v>201</v>
      </c>
      <c r="M167" s="36"/>
      <c r="N167" s="36"/>
      <c r="O167" s="5">
        <v>0</v>
      </c>
      <c r="P167" s="5">
        <v>100</v>
      </c>
      <c r="Q167" s="5">
        <v>0</v>
      </c>
      <c r="R167" s="5" t="s">
        <v>102</v>
      </c>
      <c r="S167" s="5"/>
      <c r="T167" s="44"/>
      <c r="U167" s="10">
        <v>1333333</v>
      </c>
      <c r="V167" s="10">
        <v>1333333</v>
      </c>
      <c r="W167" s="5"/>
      <c r="X167" s="44"/>
      <c r="Y167" s="10">
        <v>4000000</v>
      </c>
      <c r="Z167" s="10">
        <v>4000000</v>
      </c>
      <c r="AA167" s="5"/>
      <c r="AB167" s="44"/>
      <c r="AC167" s="10">
        <v>0</v>
      </c>
      <c r="AD167" s="10">
        <v>0</v>
      </c>
      <c r="AE167" s="10"/>
      <c r="AF167" s="44"/>
      <c r="AG167" s="10">
        <v>0</v>
      </c>
      <c r="AH167" s="10">
        <v>0</v>
      </c>
      <c r="AI167" s="5"/>
      <c r="AJ167" s="44"/>
      <c r="AK167" s="10">
        <v>0</v>
      </c>
      <c r="AL167" s="10">
        <v>0</v>
      </c>
      <c r="AM167" s="5"/>
      <c r="AN167" s="44"/>
      <c r="AO167" s="10">
        <v>0</v>
      </c>
      <c r="AP167" s="10">
        <v>0</v>
      </c>
      <c r="AQ167" s="5"/>
      <c r="AR167" s="10"/>
      <c r="AS167" s="10"/>
      <c r="AT167" s="10"/>
      <c r="AU167" s="5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>
        <f t="shared" si="13"/>
        <v>5333333</v>
      </c>
      <c r="CJ167" s="10">
        <f t="shared" si="14"/>
        <v>5333333</v>
      </c>
      <c r="CK167" s="10"/>
      <c r="CL167" s="20" t="s">
        <v>42</v>
      </c>
    </row>
    <row r="168" spans="1:90" ht="73.5" x14ac:dyDescent="0.35">
      <c r="A168" s="1" t="s">
        <v>471</v>
      </c>
      <c r="B168" s="1" t="s">
        <v>139</v>
      </c>
      <c r="C168" s="2" t="s">
        <v>140</v>
      </c>
      <c r="D168" s="2" t="s">
        <v>140</v>
      </c>
      <c r="E168" s="2" t="s">
        <v>472</v>
      </c>
      <c r="F168" s="5" t="s">
        <v>674</v>
      </c>
      <c r="G168" s="5" t="s">
        <v>210</v>
      </c>
      <c r="H168" s="3">
        <v>0</v>
      </c>
      <c r="I168" s="32">
        <v>44805</v>
      </c>
      <c r="J168" s="3" t="s">
        <v>269</v>
      </c>
      <c r="K168" s="3"/>
      <c r="L168" s="36" t="s">
        <v>200</v>
      </c>
      <c r="M168" s="36"/>
      <c r="N168" s="36"/>
      <c r="O168" s="5">
        <v>0</v>
      </c>
      <c r="P168" s="5">
        <v>100</v>
      </c>
      <c r="Q168" s="5">
        <v>0</v>
      </c>
      <c r="R168" s="5" t="s">
        <v>102</v>
      </c>
      <c r="S168" s="5"/>
      <c r="T168" s="44"/>
      <c r="U168" s="10">
        <v>1243200</v>
      </c>
      <c r="V168" s="10">
        <v>1243200</v>
      </c>
      <c r="W168" s="5"/>
      <c r="X168" s="44"/>
      <c r="Y168" s="10">
        <v>3729600</v>
      </c>
      <c r="Z168" s="10">
        <v>3729600</v>
      </c>
      <c r="AA168" s="5"/>
      <c r="AB168" s="44"/>
      <c r="AC168" s="10">
        <v>3729600</v>
      </c>
      <c r="AD168" s="10">
        <v>3729600</v>
      </c>
      <c r="AE168" s="10"/>
      <c r="AF168" s="44"/>
      <c r="AG168" s="10">
        <v>3729600</v>
      </c>
      <c r="AH168" s="10">
        <v>3729600</v>
      </c>
      <c r="AI168" s="5"/>
      <c r="AJ168" s="44"/>
      <c r="AK168" s="10">
        <v>0</v>
      </c>
      <c r="AL168" s="10">
        <v>0</v>
      </c>
      <c r="AM168" s="5"/>
      <c r="AN168" s="44"/>
      <c r="AO168" s="10">
        <v>0</v>
      </c>
      <c r="AP168" s="10">
        <v>0</v>
      </c>
      <c r="AQ168" s="5"/>
      <c r="AR168" s="10"/>
      <c r="AS168" s="10"/>
      <c r="AT168" s="10"/>
      <c r="AU168" s="5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>
        <f t="shared" si="13"/>
        <v>12432000</v>
      </c>
      <c r="CJ168" s="10">
        <f t="shared" si="14"/>
        <v>12432000</v>
      </c>
      <c r="CK168" s="10"/>
      <c r="CL168" s="20" t="s">
        <v>42</v>
      </c>
    </row>
    <row r="169" spans="1:90" ht="31.5" x14ac:dyDescent="0.35">
      <c r="A169" s="1" t="s">
        <v>475</v>
      </c>
      <c r="B169" s="1" t="s">
        <v>58</v>
      </c>
      <c r="C169" s="2" t="s">
        <v>59</v>
      </c>
      <c r="D169" s="2" t="s">
        <v>59</v>
      </c>
      <c r="E169" s="2" t="s">
        <v>479</v>
      </c>
      <c r="F169" s="5" t="s">
        <v>674</v>
      </c>
      <c r="G169" s="5" t="s">
        <v>205</v>
      </c>
      <c r="H169" s="3">
        <v>100</v>
      </c>
      <c r="I169" s="32">
        <v>44805</v>
      </c>
      <c r="J169" s="3" t="s">
        <v>481</v>
      </c>
      <c r="K169" s="3"/>
      <c r="L169" s="36" t="s">
        <v>201</v>
      </c>
      <c r="M169" s="36"/>
      <c r="N169" s="36"/>
      <c r="O169" s="5">
        <v>0</v>
      </c>
      <c r="P169" s="5">
        <v>100</v>
      </c>
      <c r="Q169" s="5">
        <v>0</v>
      </c>
      <c r="R169" s="5" t="s">
        <v>102</v>
      </c>
      <c r="S169" s="5"/>
      <c r="T169" s="44"/>
      <c r="U169" s="10">
        <v>1333333</v>
      </c>
      <c r="V169" s="10">
        <v>1333333</v>
      </c>
      <c r="W169" s="5"/>
      <c r="X169" s="44"/>
      <c r="Y169" s="10">
        <v>4000000</v>
      </c>
      <c r="Z169" s="10">
        <v>4000000</v>
      </c>
      <c r="AA169" s="5"/>
      <c r="AB169" s="44"/>
      <c r="AC169" s="10">
        <v>0</v>
      </c>
      <c r="AD169" s="10">
        <v>0</v>
      </c>
      <c r="AE169" s="10"/>
      <c r="AF169" s="44"/>
      <c r="AG169" s="10">
        <v>0</v>
      </c>
      <c r="AH169" s="10">
        <v>0</v>
      </c>
      <c r="AI169" s="5"/>
      <c r="AJ169" s="44"/>
      <c r="AK169" s="10">
        <v>0</v>
      </c>
      <c r="AL169" s="10">
        <v>0</v>
      </c>
      <c r="AM169" s="5"/>
      <c r="AN169" s="44"/>
      <c r="AO169" s="10">
        <v>0</v>
      </c>
      <c r="AP169" s="10">
        <v>0</v>
      </c>
      <c r="AQ169" s="5"/>
      <c r="AR169" s="10"/>
      <c r="AS169" s="10"/>
      <c r="AT169" s="10"/>
      <c r="AU169" s="5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>
        <f t="shared" si="13"/>
        <v>5333333</v>
      </c>
      <c r="CJ169" s="10">
        <f t="shared" si="14"/>
        <v>5333333</v>
      </c>
      <c r="CK169" s="10"/>
      <c r="CL169" s="20" t="s">
        <v>42</v>
      </c>
    </row>
    <row r="170" spans="1:90" ht="31.5" x14ac:dyDescent="0.35">
      <c r="A170" s="1" t="s">
        <v>625</v>
      </c>
      <c r="B170" s="1" t="s">
        <v>58</v>
      </c>
      <c r="C170" s="2" t="s">
        <v>59</v>
      </c>
      <c r="D170" s="2" t="s">
        <v>59</v>
      </c>
      <c r="E170" s="2" t="s">
        <v>479</v>
      </c>
      <c r="F170" s="5" t="s">
        <v>674</v>
      </c>
      <c r="G170" s="5" t="s">
        <v>205</v>
      </c>
      <c r="H170" s="3">
        <v>100</v>
      </c>
      <c r="I170" s="32">
        <v>44805</v>
      </c>
      <c r="J170" s="3" t="s">
        <v>481</v>
      </c>
      <c r="K170" s="3"/>
      <c r="L170" s="36" t="s">
        <v>201</v>
      </c>
      <c r="M170" s="36"/>
      <c r="N170" s="36"/>
      <c r="O170" s="5">
        <v>0</v>
      </c>
      <c r="P170" s="5">
        <v>100</v>
      </c>
      <c r="Q170" s="5">
        <v>0</v>
      </c>
      <c r="R170" s="5" t="s">
        <v>102</v>
      </c>
      <c r="S170" s="5"/>
      <c r="T170" s="44"/>
      <c r="U170" s="10">
        <v>1333333</v>
      </c>
      <c r="V170" s="10">
        <v>1333333</v>
      </c>
      <c r="W170" s="5"/>
      <c r="X170" s="44"/>
      <c r="Y170" s="10">
        <v>4000000</v>
      </c>
      <c r="Z170" s="10">
        <v>4000000</v>
      </c>
      <c r="AA170" s="5"/>
      <c r="AB170" s="44"/>
      <c r="AC170" s="10">
        <v>0</v>
      </c>
      <c r="AD170" s="10">
        <v>0</v>
      </c>
      <c r="AE170" s="10"/>
      <c r="AF170" s="44"/>
      <c r="AG170" s="10">
        <v>0</v>
      </c>
      <c r="AH170" s="10">
        <v>0</v>
      </c>
      <c r="AI170" s="5"/>
      <c r="AJ170" s="44"/>
      <c r="AK170" s="10">
        <v>0</v>
      </c>
      <c r="AL170" s="10">
        <v>0</v>
      </c>
      <c r="AM170" s="5"/>
      <c r="AN170" s="44"/>
      <c r="AO170" s="10">
        <v>0</v>
      </c>
      <c r="AP170" s="10">
        <v>0</v>
      </c>
      <c r="AQ170" s="5"/>
      <c r="AR170" s="10"/>
      <c r="AS170" s="10"/>
      <c r="AT170" s="10"/>
      <c r="AU170" s="5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>
        <f t="shared" si="13"/>
        <v>5333333</v>
      </c>
      <c r="CJ170" s="10">
        <f t="shared" si="14"/>
        <v>5333333</v>
      </c>
      <c r="CK170" s="10"/>
      <c r="CL170" s="20" t="s">
        <v>42</v>
      </c>
    </row>
    <row r="171" spans="1:90" ht="21" x14ac:dyDescent="0.35">
      <c r="A171" s="1" t="s">
        <v>476</v>
      </c>
      <c r="B171" s="1" t="s">
        <v>477</v>
      </c>
      <c r="C171" s="2" t="s">
        <v>478</v>
      </c>
      <c r="D171" s="2" t="s">
        <v>478</v>
      </c>
      <c r="E171" s="2" t="s">
        <v>480</v>
      </c>
      <c r="F171" s="5" t="s">
        <v>674</v>
      </c>
      <c r="G171" s="5" t="s">
        <v>210</v>
      </c>
      <c r="H171" s="3">
        <v>0</v>
      </c>
      <c r="I171" s="32">
        <v>44805</v>
      </c>
      <c r="J171" s="3" t="s">
        <v>438</v>
      </c>
      <c r="K171" s="3"/>
      <c r="L171" s="36"/>
      <c r="M171" s="36" t="s">
        <v>482</v>
      </c>
      <c r="N171" s="36" t="s">
        <v>201</v>
      </c>
      <c r="O171" s="5">
        <v>0</v>
      </c>
      <c r="P171" s="5">
        <v>100</v>
      </c>
      <c r="Q171" s="5">
        <v>0</v>
      </c>
      <c r="R171" s="5" t="s">
        <v>102</v>
      </c>
      <c r="S171" s="5"/>
      <c r="T171" s="44"/>
      <c r="U171" s="10">
        <v>643586735.37</v>
      </c>
      <c r="V171" s="10">
        <v>643586735.37</v>
      </c>
      <c r="W171" s="5"/>
      <c r="X171" s="44"/>
      <c r="Y171" s="10">
        <v>4183313779.9099998</v>
      </c>
      <c r="Z171" s="10">
        <v>4183313779.9099998</v>
      </c>
      <c r="AA171" s="5"/>
      <c r="AB171" s="44"/>
      <c r="AC171" s="10">
        <v>0</v>
      </c>
      <c r="AD171" s="10">
        <v>0</v>
      </c>
      <c r="AE171" s="10"/>
      <c r="AF171" s="44"/>
      <c r="AG171" s="10">
        <v>0</v>
      </c>
      <c r="AH171" s="10">
        <v>0</v>
      </c>
      <c r="AI171" s="5"/>
      <c r="AJ171" s="44"/>
      <c r="AK171" s="10">
        <v>0</v>
      </c>
      <c r="AL171" s="10">
        <v>0</v>
      </c>
      <c r="AM171" s="5"/>
      <c r="AN171" s="44"/>
      <c r="AO171" s="10">
        <v>0</v>
      </c>
      <c r="AP171" s="10">
        <v>0</v>
      </c>
      <c r="AQ171" s="5"/>
      <c r="AR171" s="10"/>
      <c r="AS171" s="10"/>
      <c r="AT171" s="10"/>
      <c r="AU171" s="5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>
        <f t="shared" si="13"/>
        <v>4826900515.2799997</v>
      </c>
      <c r="CJ171" s="10">
        <f t="shared" si="14"/>
        <v>4826900515.2799997</v>
      </c>
      <c r="CK171" s="10"/>
      <c r="CL171" s="20" t="s">
        <v>42</v>
      </c>
    </row>
    <row r="172" spans="1:90" ht="31.5" x14ac:dyDescent="0.35">
      <c r="A172" s="1" t="s">
        <v>487</v>
      </c>
      <c r="B172" s="1" t="s">
        <v>484</v>
      </c>
      <c r="C172" s="2" t="s">
        <v>485</v>
      </c>
      <c r="D172" s="2" t="s">
        <v>485</v>
      </c>
      <c r="E172" s="2" t="s">
        <v>486</v>
      </c>
      <c r="F172" s="5" t="s">
        <v>674</v>
      </c>
      <c r="G172" s="5" t="s">
        <v>210</v>
      </c>
      <c r="H172" s="3">
        <v>0</v>
      </c>
      <c r="I172" s="32">
        <v>44805</v>
      </c>
      <c r="J172" s="3" t="s">
        <v>93</v>
      </c>
      <c r="K172" s="3"/>
      <c r="L172" s="36"/>
      <c r="M172" s="36" t="s">
        <v>456</v>
      </c>
      <c r="N172" s="36" t="s">
        <v>405</v>
      </c>
      <c r="O172" s="5">
        <v>0</v>
      </c>
      <c r="P172" s="5">
        <v>100</v>
      </c>
      <c r="Q172" s="5">
        <v>0</v>
      </c>
      <c r="R172" s="5" t="s">
        <v>102</v>
      </c>
      <c r="S172" s="5"/>
      <c r="T172" s="44"/>
      <c r="U172" s="10">
        <v>9483800</v>
      </c>
      <c r="V172" s="10">
        <v>9483800</v>
      </c>
      <c r="W172" s="5"/>
      <c r="X172" s="44"/>
      <c r="Y172" s="10">
        <v>12091845</v>
      </c>
      <c r="Z172" s="10">
        <v>12091845</v>
      </c>
      <c r="AA172" s="5"/>
      <c r="AB172" s="44"/>
      <c r="AC172" s="10">
        <v>12091845</v>
      </c>
      <c r="AD172" s="10">
        <v>12091845</v>
      </c>
      <c r="AE172" s="10"/>
      <c r="AF172" s="44"/>
      <c r="AG172" s="10">
        <v>2608045</v>
      </c>
      <c r="AH172" s="10">
        <v>2608045</v>
      </c>
      <c r="AI172" s="5"/>
      <c r="AJ172" s="44"/>
      <c r="AK172" s="10">
        <v>0</v>
      </c>
      <c r="AL172" s="10">
        <v>0</v>
      </c>
      <c r="AM172" s="5"/>
      <c r="AN172" s="44"/>
      <c r="AO172" s="10">
        <v>0</v>
      </c>
      <c r="AP172" s="10">
        <v>0</v>
      </c>
      <c r="AQ172" s="5"/>
      <c r="AR172" s="10"/>
      <c r="AS172" s="10"/>
      <c r="AT172" s="10"/>
      <c r="AU172" s="5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>
        <f t="shared" si="13"/>
        <v>36275535</v>
      </c>
      <c r="CJ172" s="10">
        <f t="shared" si="14"/>
        <v>36275535</v>
      </c>
      <c r="CK172" s="10"/>
      <c r="CL172" s="20" t="s">
        <v>42</v>
      </c>
    </row>
    <row r="173" spans="1:90" ht="31.5" x14ac:dyDescent="0.35">
      <c r="A173" s="1" t="s">
        <v>526</v>
      </c>
      <c r="B173" s="1" t="s">
        <v>58</v>
      </c>
      <c r="C173" s="2" t="s">
        <v>59</v>
      </c>
      <c r="D173" s="2" t="s">
        <v>59</v>
      </c>
      <c r="E173" s="2" t="s">
        <v>488</v>
      </c>
      <c r="F173" s="5" t="s">
        <v>674</v>
      </c>
      <c r="G173" s="5" t="s">
        <v>205</v>
      </c>
      <c r="H173" s="3">
        <v>100</v>
      </c>
      <c r="I173" s="32">
        <v>44835</v>
      </c>
      <c r="J173" s="3" t="s">
        <v>524</v>
      </c>
      <c r="K173" s="3"/>
      <c r="L173" s="36" t="s">
        <v>201</v>
      </c>
      <c r="M173" s="36"/>
      <c r="N173" s="36"/>
      <c r="O173" s="5">
        <v>0</v>
      </c>
      <c r="P173" s="5">
        <v>100</v>
      </c>
      <c r="Q173" s="5">
        <v>0</v>
      </c>
      <c r="R173" s="5" t="s">
        <v>102</v>
      </c>
      <c r="S173" s="5"/>
      <c r="T173" s="44"/>
      <c r="U173" s="10">
        <v>1333333</v>
      </c>
      <c r="V173" s="10">
        <v>1493332.9600000002</v>
      </c>
      <c r="W173" s="5"/>
      <c r="X173" s="44"/>
      <c r="Y173" s="10">
        <v>4000000</v>
      </c>
      <c r="Z173" s="10">
        <v>4480000</v>
      </c>
      <c r="AA173" s="5"/>
      <c r="AB173" s="44"/>
      <c r="AC173" s="10">
        <v>0</v>
      </c>
      <c r="AD173" s="10">
        <v>0</v>
      </c>
      <c r="AE173" s="10"/>
      <c r="AF173" s="44"/>
      <c r="AG173" s="10">
        <v>0</v>
      </c>
      <c r="AH173" s="10">
        <v>0</v>
      </c>
      <c r="AI173" s="5"/>
      <c r="AJ173" s="44"/>
      <c r="AK173" s="10">
        <v>0</v>
      </c>
      <c r="AL173" s="10">
        <v>0</v>
      </c>
      <c r="AM173" s="5"/>
      <c r="AN173" s="44"/>
      <c r="AO173" s="10">
        <v>0</v>
      </c>
      <c r="AP173" s="10">
        <v>0</v>
      </c>
      <c r="AQ173" s="5"/>
      <c r="AR173" s="10"/>
      <c r="AS173" s="10"/>
      <c r="AT173" s="10"/>
      <c r="AU173" s="5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>
        <f t="shared" si="13"/>
        <v>5333333</v>
      </c>
      <c r="CJ173" s="10">
        <f t="shared" si="14"/>
        <v>5973332.96</v>
      </c>
      <c r="CK173" s="10"/>
      <c r="CL173" s="20" t="s">
        <v>42</v>
      </c>
    </row>
    <row r="174" spans="1:90" ht="31.5" x14ac:dyDescent="0.35">
      <c r="A174" s="1" t="s">
        <v>527</v>
      </c>
      <c r="B174" s="1" t="s">
        <v>58</v>
      </c>
      <c r="C174" s="2" t="s">
        <v>59</v>
      </c>
      <c r="D174" s="2" t="s">
        <v>59</v>
      </c>
      <c r="E174" s="2" t="s">
        <v>488</v>
      </c>
      <c r="F174" s="5" t="s">
        <v>674</v>
      </c>
      <c r="G174" s="5" t="s">
        <v>205</v>
      </c>
      <c r="H174" s="3">
        <v>100</v>
      </c>
      <c r="I174" s="32">
        <v>44835</v>
      </c>
      <c r="J174" s="3" t="s">
        <v>524</v>
      </c>
      <c r="K174" s="3"/>
      <c r="L174" s="36" t="s">
        <v>489</v>
      </c>
      <c r="M174" s="36"/>
      <c r="N174" s="36"/>
      <c r="O174" s="5">
        <v>0</v>
      </c>
      <c r="P174" s="5">
        <v>100</v>
      </c>
      <c r="Q174" s="5">
        <v>0</v>
      </c>
      <c r="R174" s="5" t="s">
        <v>102</v>
      </c>
      <c r="S174" s="5"/>
      <c r="T174" s="44"/>
      <c r="U174" s="10">
        <v>1333333</v>
      </c>
      <c r="V174" s="10">
        <v>1493332.9600000002</v>
      </c>
      <c r="W174" s="5"/>
      <c r="X174" s="44"/>
      <c r="Y174" s="10">
        <v>4000000</v>
      </c>
      <c r="Z174" s="10">
        <v>4480000</v>
      </c>
      <c r="AA174" s="5"/>
      <c r="AB174" s="44"/>
      <c r="AC174" s="10">
        <v>2666668</v>
      </c>
      <c r="AD174" s="10">
        <v>2986668.16</v>
      </c>
      <c r="AE174" s="10"/>
      <c r="AF174" s="44"/>
      <c r="AG174" s="10">
        <v>0</v>
      </c>
      <c r="AH174" s="10">
        <v>0</v>
      </c>
      <c r="AI174" s="5"/>
      <c r="AJ174" s="44"/>
      <c r="AK174" s="10">
        <v>0</v>
      </c>
      <c r="AL174" s="10">
        <v>0</v>
      </c>
      <c r="AM174" s="5"/>
      <c r="AN174" s="44"/>
      <c r="AO174" s="10">
        <v>0</v>
      </c>
      <c r="AP174" s="10">
        <v>0</v>
      </c>
      <c r="AQ174" s="5"/>
      <c r="AR174" s="10"/>
      <c r="AS174" s="10"/>
      <c r="AT174" s="10"/>
      <c r="AU174" s="5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>
        <f t="shared" si="13"/>
        <v>8000001</v>
      </c>
      <c r="CJ174" s="10">
        <f t="shared" si="14"/>
        <v>8960001.120000001</v>
      </c>
      <c r="CK174" s="10"/>
      <c r="CL174" s="20" t="s">
        <v>42</v>
      </c>
    </row>
    <row r="175" spans="1:90" ht="31.5" x14ac:dyDescent="0.35">
      <c r="A175" s="1" t="s">
        <v>583</v>
      </c>
      <c r="B175" s="1" t="s">
        <v>58</v>
      </c>
      <c r="C175" s="2" t="s">
        <v>59</v>
      </c>
      <c r="D175" s="2" t="s">
        <v>59</v>
      </c>
      <c r="E175" s="2" t="s">
        <v>488</v>
      </c>
      <c r="F175" s="5" t="s">
        <v>674</v>
      </c>
      <c r="G175" s="5" t="s">
        <v>205</v>
      </c>
      <c r="H175" s="3">
        <v>100</v>
      </c>
      <c r="I175" s="32">
        <v>44835</v>
      </c>
      <c r="J175" s="3" t="s">
        <v>524</v>
      </c>
      <c r="K175" s="3"/>
      <c r="L175" s="36" t="s">
        <v>489</v>
      </c>
      <c r="M175" s="36"/>
      <c r="N175" s="36"/>
      <c r="O175" s="5">
        <v>0</v>
      </c>
      <c r="P175" s="5">
        <v>100</v>
      </c>
      <c r="Q175" s="5">
        <v>0</v>
      </c>
      <c r="R175" s="5" t="s">
        <v>102</v>
      </c>
      <c r="S175" s="5"/>
      <c r="T175" s="44"/>
      <c r="U175" s="10">
        <v>1333333</v>
      </c>
      <c r="V175" s="10">
        <v>1493332.9600000002</v>
      </c>
      <c r="W175" s="5"/>
      <c r="X175" s="44"/>
      <c r="Y175" s="10">
        <v>4000000</v>
      </c>
      <c r="Z175" s="10">
        <v>4480000</v>
      </c>
      <c r="AA175" s="5"/>
      <c r="AB175" s="44"/>
      <c r="AC175" s="10">
        <v>2666668</v>
      </c>
      <c r="AD175" s="10">
        <v>2986668.16</v>
      </c>
      <c r="AE175" s="10"/>
      <c r="AF175" s="44"/>
      <c r="AG175" s="10">
        <v>0</v>
      </c>
      <c r="AH175" s="10">
        <v>0</v>
      </c>
      <c r="AI175" s="5"/>
      <c r="AJ175" s="44"/>
      <c r="AK175" s="10">
        <v>0</v>
      </c>
      <c r="AL175" s="10">
        <v>0</v>
      </c>
      <c r="AM175" s="5"/>
      <c r="AN175" s="44"/>
      <c r="AO175" s="10">
        <v>0</v>
      </c>
      <c r="AP175" s="10">
        <v>0</v>
      </c>
      <c r="AQ175" s="5"/>
      <c r="AR175" s="10"/>
      <c r="AS175" s="10"/>
      <c r="AT175" s="10"/>
      <c r="AU175" s="5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>
        <f t="shared" si="13"/>
        <v>8000001</v>
      </c>
      <c r="CJ175" s="10">
        <f t="shared" si="14"/>
        <v>8960001.120000001</v>
      </c>
      <c r="CK175" s="10"/>
      <c r="CL175" s="20" t="s">
        <v>42</v>
      </c>
    </row>
    <row r="176" spans="1:90" ht="31.5" x14ac:dyDescent="0.35">
      <c r="A176" s="1" t="s">
        <v>631</v>
      </c>
      <c r="B176" s="1" t="s">
        <v>58</v>
      </c>
      <c r="C176" s="2" t="s">
        <v>59</v>
      </c>
      <c r="D176" s="2" t="s">
        <v>59</v>
      </c>
      <c r="E176" s="2" t="s">
        <v>488</v>
      </c>
      <c r="F176" s="5" t="s">
        <v>674</v>
      </c>
      <c r="G176" s="5" t="s">
        <v>205</v>
      </c>
      <c r="H176" s="3">
        <v>100</v>
      </c>
      <c r="I176" s="32">
        <v>44835</v>
      </c>
      <c r="J176" s="3" t="s">
        <v>524</v>
      </c>
      <c r="K176" s="3"/>
      <c r="L176" s="36" t="s">
        <v>489</v>
      </c>
      <c r="M176" s="36"/>
      <c r="N176" s="36"/>
      <c r="O176" s="5">
        <v>0</v>
      </c>
      <c r="P176" s="5">
        <v>100</v>
      </c>
      <c r="Q176" s="5">
        <v>0</v>
      </c>
      <c r="R176" s="5" t="s">
        <v>102</v>
      </c>
      <c r="S176" s="5"/>
      <c r="T176" s="44"/>
      <c r="U176" s="10">
        <v>1333333</v>
      </c>
      <c r="V176" s="10">
        <v>1493332.9600000002</v>
      </c>
      <c r="W176" s="5"/>
      <c r="X176" s="44"/>
      <c r="Y176" s="10">
        <v>4000000</v>
      </c>
      <c r="Z176" s="10">
        <v>4480000</v>
      </c>
      <c r="AA176" s="5"/>
      <c r="AB176" s="44"/>
      <c r="AC176" s="10">
        <v>2666668</v>
      </c>
      <c r="AD176" s="10">
        <v>2986668.16</v>
      </c>
      <c r="AE176" s="10"/>
      <c r="AF176" s="44"/>
      <c r="AG176" s="10">
        <v>0</v>
      </c>
      <c r="AH176" s="10">
        <v>0</v>
      </c>
      <c r="AI176" s="5"/>
      <c r="AJ176" s="44"/>
      <c r="AK176" s="10">
        <v>0</v>
      </c>
      <c r="AL176" s="10">
        <v>0</v>
      </c>
      <c r="AM176" s="5"/>
      <c r="AN176" s="44"/>
      <c r="AO176" s="10">
        <v>0</v>
      </c>
      <c r="AP176" s="10">
        <v>0</v>
      </c>
      <c r="AQ176" s="5"/>
      <c r="AR176" s="10"/>
      <c r="AS176" s="10"/>
      <c r="AT176" s="10"/>
      <c r="AU176" s="5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>
        <f t="shared" si="13"/>
        <v>8000001</v>
      </c>
      <c r="CJ176" s="10">
        <f t="shared" si="14"/>
        <v>8960001.120000001</v>
      </c>
      <c r="CK176" s="10"/>
      <c r="CL176" s="20" t="s">
        <v>42</v>
      </c>
    </row>
    <row r="177" spans="1:90" ht="31.5" x14ac:dyDescent="0.35">
      <c r="A177" s="1" t="s">
        <v>490</v>
      </c>
      <c r="B177" s="1" t="s">
        <v>491</v>
      </c>
      <c r="C177" s="2" t="s">
        <v>451</v>
      </c>
      <c r="D177" s="2" t="s">
        <v>89</v>
      </c>
      <c r="E177" s="2" t="s">
        <v>492</v>
      </c>
      <c r="F177" s="5" t="s">
        <v>674</v>
      </c>
      <c r="G177" s="5" t="s">
        <v>210</v>
      </c>
      <c r="H177" s="3">
        <v>0</v>
      </c>
      <c r="I177" s="32">
        <v>44805</v>
      </c>
      <c r="J177" s="3" t="s">
        <v>33</v>
      </c>
      <c r="K177" s="3"/>
      <c r="L177" s="36"/>
      <c r="M177" s="36" t="s">
        <v>456</v>
      </c>
      <c r="N177" s="36" t="s">
        <v>109</v>
      </c>
      <c r="O177" s="5">
        <v>0</v>
      </c>
      <c r="P177" s="5">
        <v>100</v>
      </c>
      <c r="Q177" s="5">
        <v>0</v>
      </c>
      <c r="R177" s="5" t="s">
        <v>102</v>
      </c>
      <c r="S177" s="5"/>
      <c r="T177" s="44"/>
      <c r="U177" s="10">
        <v>49344000</v>
      </c>
      <c r="V177" s="10">
        <v>49344000</v>
      </c>
      <c r="W177" s="5"/>
      <c r="X177" s="44"/>
      <c r="Y177" s="10">
        <v>148032000</v>
      </c>
      <c r="Z177" s="10">
        <v>148032000</v>
      </c>
      <c r="AA177" s="5"/>
      <c r="AB177" s="44"/>
      <c r="AC177" s="10">
        <v>148032000</v>
      </c>
      <c r="AD177" s="10">
        <v>148032000</v>
      </c>
      <c r="AE177" s="10"/>
      <c r="AF177" s="44"/>
      <c r="AG177" s="10">
        <v>148032000</v>
      </c>
      <c r="AH177" s="10">
        <v>148032000</v>
      </c>
      <c r="AI177" s="5"/>
      <c r="AJ177" s="44"/>
      <c r="AK177" s="10">
        <v>148032000</v>
      </c>
      <c r="AL177" s="10">
        <v>148032000</v>
      </c>
      <c r="AM177" s="5"/>
      <c r="AN177" s="44"/>
      <c r="AO177" s="10">
        <v>0</v>
      </c>
      <c r="AP177" s="10">
        <v>0</v>
      </c>
      <c r="AQ177" s="5"/>
      <c r="AR177" s="10"/>
      <c r="AS177" s="10"/>
      <c r="AT177" s="10"/>
      <c r="AU177" s="5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>
        <f t="shared" si="13"/>
        <v>641472000</v>
      </c>
      <c r="CJ177" s="10">
        <f t="shared" si="14"/>
        <v>641472000</v>
      </c>
      <c r="CK177" s="10"/>
      <c r="CL177" s="20" t="s">
        <v>42</v>
      </c>
    </row>
    <row r="178" spans="1:90" ht="31.5" x14ac:dyDescent="0.35">
      <c r="A178" s="1" t="s">
        <v>496</v>
      </c>
      <c r="B178" s="1" t="s">
        <v>279</v>
      </c>
      <c r="C178" s="2" t="s">
        <v>280</v>
      </c>
      <c r="D178" s="2" t="s">
        <v>281</v>
      </c>
      <c r="E178" s="2" t="s">
        <v>497</v>
      </c>
      <c r="F178" s="5" t="s">
        <v>674</v>
      </c>
      <c r="G178" s="5" t="s">
        <v>205</v>
      </c>
      <c r="H178" s="3">
        <v>0</v>
      </c>
      <c r="I178" s="32">
        <v>44805</v>
      </c>
      <c r="J178" s="3" t="s">
        <v>33</v>
      </c>
      <c r="K178" s="3"/>
      <c r="L178" s="36"/>
      <c r="M178" s="36" t="s">
        <v>482</v>
      </c>
      <c r="N178" s="36" t="s">
        <v>493</v>
      </c>
      <c r="O178" s="5">
        <v>0</v>
      </c>
      <c r="P178" s="5">
        <v>100</v>
      </c>
      <c r="Q178" s="5">
        <v>0</v>
      </c>
      <c r="R178" s="5" t="s">
        <v>102</v>
      </c>
      <c r="S178" s="5"/>
      <c r="T178" s="44"/>
      <c r="U178" s="10">
        <v>720000</v>
      </c>
      <c r="V178" s="10">
        <v>720000</v>
      </c>
      <c r="W178" s="5"/>
      <c r="X178" s="44"/>
      <c r="Y178" s="10">
        <v>3528000</v>
      </c>
      <c r="Z178" s="10">
        <v>3528000</v>
      </c>
      <c r="AA178" s="5"/>
      <c r="AB178" s="44"/>
      <c r="AC178" s="10">
        <v>3744000</v>
      </c>
      <c r="AD178" s="10">
        <v>3744000</v>
      </c>
      <c r="AE178" s="10"/>
      <c r="AF178" s="44"/>
      <c r="AG178" s="10">
        <v>3744000</v>
      </c>
      <c r="AH178" s="10">
        <v>3744000</v>
      </c>
      <c r="AI178" s="5"/>
      <c r="AJ178" s="44"/>
      <c r="AK178" s="10">
        <v>3744000</v>
      </c>
      <c r="AL178" s="10">
        <v>3744000</v>
      </c>
      <c r="AM178" s="5"/>
      <c r="AN178" s="44"/>
      <c r="AO178" s="10">
        <v>3744000</v>
      </c>
      <c r="AP178" s="10">
        <v>3744000</v>
      </c>
      <c r="AQ178" s="5"/>
      <c r="AR178" s="10"/>
      <c r="AS178" s="10"/>
      <c r="AT178" s="10"/>
      <c r="AU178" s="5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>
        <f t="shared" si="13"/>
        <v>19224000</v>
      </c>
      <c r="CJ178" s="10">
        <f t="shared" si="14"/>
        <v>19224000</v>
      </c>
      <c r="CK178" s="10"/>
      <c r="CL178" s="20" t="s">
        <v>42</v>
      </c>
    </row>
    <row r="179" spans="1:90" ht="31.5" x14ac:dyDescent="0.35">
      <c r="A179" s="1" t="s">
        <v>499</v>
      </c>
      <c r="B179" s="1" t="s">
        <v>494</v>
      </c>
      <c r="C179" s="2" t="s">
        <v>495</v>
      </c>
      <c r="D179" s="2" t="s">
        <v>495</v>
      </c>
      <c r="E179" s="2" t="s">
        <v>495</v>
      </c>
      <c r="F179" s="5" t="s">
        <v>674</v>
      </c>
      <c r="G179" s="5" t="s">
        <v>205</v>
      </c>
      <c r="H179" s="3">
        <v>0</v>
      </c>
      <c r="I179" s="32">
        <v>44805</v>
      </c>
      <c r="J179" s="3" t="s">
        <v>242</v>
      </c>
      <c r="K179" s="3"/>
      <c r="L179" s="36" t="s">
        <v>109</v>
      </c>
      <c r="M179" s="36"/>
      <c r="N179" s="36"/>
      <c r="O179" s="5">
        <v>0</v>
      </c>
      <c r="P179" s="5">
        <v>100</v>
      </c>
      <c r="Q179" s="5">
        <v>0</v>
      </c>
      <c r="R179" s="5" t="s">
        <v>102</v>
      </c>
      <c r="S179" s="5"/>
      <c r="T179" s="44"/>
      <c r="U179" s="10">
        <v>11972500</v>
      </c>
      <c r="V179" s="10">
        <v>11972500</v>
      </c>
      <c r="W179" s="5"/>
      <c r="X179" s="44"/>
      <c r="Y179" s="10">
        <v>20951875</v>
      </c>
      <c r="Z179" s="10">
        <v>20951875</v>
      </c>
      <c r="AA179" s="5"/>
      <c r="AB179" s="44"/>
      <c r="AC179" s="10">
        <v>20951875</v>
      </c>
      <c r="AD179" s="10">
        <v>20951875</v>
      </c>
      <c r="AE179" s="10"/>
      <c r="AF179" s="44"/>
      <c r="AG179" s="10">
        <v>20951875</v>
      </c>
      <c r="AH179" s="10">
        <v>20951875</v>
      </c>
      <c r="AI179" s="5"/>
      <c r="AJ179" s="44"/>
      <c r="AK179" s="10">
        <v>20951875</v>
      </c>
      <c r="AL179" s="10">
        <v>20951875</v>
      </c>
      <c r="AM179" s="5"/>
      <c r="AN179" s="44"/>
      <c r="AO179" s="10">
        <v>0</v>
      </c>
      <c r="AP179" s="10">
        <v>0</v>
      </c>
      <c r="AQ179" s="5"/>
      <c r="AR179" s="10"/>
      <c r="AS179" s="10"/>
      <c r="AT179" s="10"/>
      <c r="AU179" s="5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>
        <f t="shared" si="13"/>
        <v>95780000</v>
      </c>
      <c r="CJ179" s="10">
        <f t="shared" si="14"/>
        <v>95780000</v>
      </c>
      <c r="CK179" s="10"/>
      <c r="CL179" s="20" t="s">
        <v>42</v>
      </c>
    </row>
    <row r="180" spans="1:90" ht="31.5" x14ac:dyDescent="0.35">
      <c r="A180" s="1" t="s">
        <v>529</v>
      </c>
      <c r="B180" s="1" t="s">
        <v>502</v>
      </c>
      <c r="C180" s="2" t="s">
        <v>503</v>
      </c>
      <c r="D180" s="2" t="s">
        <v>503</v>
      </c>
      <c r="E180" s="2" t="s">
        <v>504</v>
      </c>
      <c r="F180" s="5" t="s">
        <v>674</v>
      </c>
      <c r="G180" s="5" t="s">
        <v>205</v>
      </c>
      <c r="H180" s="3">
        <v>30</v>
      </c>
      <c r="I180" s="32">
        <v>44835</v>
      </c>
      <c r="J180" s="3" t="s">
        <v>33</v>
      </c>
      <c r="K180" s="3"/>
      <c r="L180" s="36"/>
      <c r="M180" s="36" t="s">
        <v>482</v>
      </c>
      <c r="N180" s="36" t="s">
        <v>521</v>
      </c>
      <c r="O180" s="5">
        <v>0</v>
      </c>
      <c r="P180" s="5">
        <v>100</v>
      </c>
      <c r="Q180" s="5">
        <v>0</v>
      </c>
      <c r="R180" s="5" t="s">
        <v>102</v>
      </c>
      <c r="S180" s="5"/>
      <c r="T180" s="44"/>
      <c r="U180" s="10">
        <v>348214.29</v>
      </c>
      <c r="V180" s="10">
        <v>390000.0048</v>
      </c>
      <c r="W180" s="5"/>
      <c r="X180" s="44"/>
      <c r="Y180" s="10">
        <v>1392857.16</v>
      </c>
      <c r="Z180" s="10">
        <v>1560000.0192</v>
      </c>
      <c r="AA180" s="5"/>
      <c r="AB180" s="44"/>
      <c r="AC180" s="10">
        <v>1392857.1428571427</v>
      </c>
      <c r="AD180" s="10">
        <v>1560000</v>
      </c>
      <c r="AE180" s="10"/>
      <c r="AF180" s="44"/>
      <c r="AG180" s="10">
        <v>1044642.857142857</v>
      </c>
      <c r="AH180" s="10">
        <v>1170000</v>
      </c>
      <c r="AI180" s="5"/>
      <c r="AJ180" s="44"/>
      <c r="AK180" s="10">
        <v>0</v>
      </c>
      <c r="AL180" s="10">
        <v>0</v>
      </c>
      <c r="AM180" s="5"/>
      <c r="AN180" s="44"/>
      <c r="AO180" s="10">
        <v>0</v>
      </c>
      <c r="AP180" s="10">
        <v>0</v>
      </c>
      <c r="AQ180" s="5"/>
      <c r="AR180" s="10"/>
      <c r="AS180" s="10"/>
      <c r="AT180" s="10"/>
      <c r="AU180" s="5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>
        <f t="shared" si="13"/>
        <v>4178571.45</v>
      </c>
      <c r="CJ180" s="10">
        <f t="shared" si="14"/>
        <v>4680000.0240000002</v>
      </c>
      <c r="CK180" s="10"/>
      <c r="CL180" s="20" t="s">
        <v>42</v>
      </c>
    </row>
    <row r="181" spans="1:90" ht="31.5" x14ac:dyDescent="0.35">
      <c r="A181" s="1" t="s">
        <v>510</v>
      </c>
      <c r="B181" s="1" t="s">
        <v>78</v>
      </c>
      <c r="C181" s="2" t="s">
        <v>79</v>
      </c>
      <c r="D181" s="2" t="s">
        <v>507</v>
      </c>
      <c r="E181" s="2" t="s">
        <v>508</v>
      </c>
      <c r="F181" s="5" t="s">
        <v>674</v>
      </c>
      <c r="G181" s="5" t="s">
        <v>210</v>
      </c>
      <c r="H181" s="3">
        <v>0</v>
      </c>
      <c r="I181" s="32">
        <v>44835</v>
      </c>
      <c r="J181" s="3" t="s">
        <v>231</v>
      </c>
      <c r="K181" s="3"/>
      <c r="L181" s="36" t="s">
        <v>511</v>
      </c>
      <c r="M181" s="36"/>
      <c r="N181" s="36"/>
      <c r="O181" s="5">
        <v>0</v>
      </c>
      <c r="P181" s="5">
        <v>100</v>
      </c>
      <c r="Q181" s="5">
        <v>0</v>
      </c>
      <c r="R181" s="5" t="s">
        <v>102</v>
      </c>
      <c r="S181" s="5"/>
      <c r="T181" s="44"/>
      <c r="U181" s="10">
        <v>205960230</v>
      </c>
      <c r="V181" s="10">
        <v>205960230</v>
      </c>
      <c r="W181" s="5"/>
      <c r="X181" s="44"/>
      <c r="Y181" s="10">
        <v>1055020769.9999999</v>
      </c>
      <c r="Z181" s="10">
        <v>1055020769.9999999</v>
      </c>
      <c r="AA181" s="5"/>
      <c r="AB181" s="44"/>
      <c r="AC181" s="10">
        <v>0</v>
      </c>
      <c r="AD181" s="10">
        <v>0</v>
      </c>
      <c r="AE181" s="10"/>
      <c r="AF181" s="44"/>
      <c r="AG181" s="10">
        <v>0</v>
      </c>
      <c r="AH181" s="10">
        <v>0</v>
      </c>
      <c r="AI181" s="5"/>
      <c r="AJ181" s="44"/>
      <c r="AK181" s="10">
        <v>0</v>
      </c>
      <c r="AL181" s="10">
        <v>0</v>
      </c>
      <c r="AM181" s="5"/>
      <c r="AN181" s="44"/>
      <c r="AO181" s="10">
        <v>0</v>
      </c>
      <c r="AP181" s="10">
        <v>0</v>
      </c>
      <c r="AQ181" s="5"/>
      <c r="AR181" s="10"/>
      <c r="AS181" s="10"/>
      <c r="AT181" s="10"/>
      <c r="AU181" s="5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>
        <f t="shared" si="13"/>
        <v>1260981000</v>
      </c>
      <c r="CJ181" s="10">
        <f t="shared" si="14"/>
        <v>1260981000</v>
      </c>
      <c r="CK181" s="10"/>
      <c r="CL181" s="20" t="s">
        <v>42</v>
      </c>
    </row>
    <row r="182" spans="1:90" ht="42" x14ac:dyDescent="0.35">
      <c r="A182" s="1" t="s">
        <v>506</v>
      </c>
      <c r="B182" s="1" t="s">
        <v>116</v>
      </c>
      <c r="C182" s="2" t="s">
        <v>117</v>
      </c>
      <c r="D182" s="2" t="s">
        <v>117</v>
      </c>
      <c r="E182" s="2" t="s">
        <v>509</v>
      </c>
      <c r="F182" s="5" t="s">
        <v>674</v>
      </c>
      <c r="G182" s="5" t="s">
        <v>205</v>
      </c>
      <c r="H182" s="3">
        <v>0</v>
      </c>
      <c r="I182" s="32">
        <v>44835</v>
      </c>
      <c r="J182" s="3" t="s">
        <v>242</v>
      </c>
      <c r="K182" s="3"/>
      <c r="L182" s="36" t="s">
        <v>109</v>
      </c>
      <c r="M182" s="36"/>
      <c r="N182" s="36"/>
      <c r="O182" s="5">
        <v>0</v>
      </c>
      <c r="P182" s="5">
        <v>100</v>
      </c>
      <c r="Q182" s="5">
        <v>0</v>
      </c>
      <c r="R182" s="5" t="s">
        <v>102</v>
      </c>
      <c r="S182" s="5"/>
      <c r="T182" s="44"/>
      <c r="U182" s="10">
        <v>3575325</v>
      </c>
      <c r="V182" s="10">
        <v>3575325</v>
      </c>
      <c r="W182" s="5"/>
      <c r="X182" s="44"/>
      <c r="Y182" s="10">
        <v>16982793.75</v>
      </c>
      <c r="Z182" s="10">
        <v>16982793.75</v>
      </c>
      <c r="AA182" s="5"/>
      <c r="AB182" s="44"/>
      <c r="AC182" s="10">
        <v>16982793.75</v>
      </c>
      <c r="AD182" s="10">
        <v>16982793.75</v>
      </c>
      <c r="AE182" s="10"/>
      <c r="AF182" s="44"/>
      <c r="AG182" s="10">
        <v>16982793.75</v>
      </c>
      <c r="AH182" s="10">
        <v>16982793.75</v>
      </c>
      <c r="AI182" s="5"/>
      <c r="AJ182" s="44"/>
      <c r="AK182" s="10">
        <v>16982793.75</v>
      </c>
      <c r="AL182" s="10">
        <v>16982793.75</v>
      </c>
      <c r="AM182" s="5"/>
      <c r="AN182" s="44"/>
      <c r="AO182" s="10">
        <v>0</v>
      </c>
      <c r="AP182" s="10">
        <v>0</v>
      </c>
      <c r="AQ182" s="5"/>
      <c r="AR182" s="10"/>
      <c r="AS182" s="10"/>
      <c r="AT182" s="10"/>
      <c r="AU182" s="5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>
        <f t="shared" si="13"/>
        <v>71506500</v>
      </c>
      <c r="CJ182" s="10">
        <f t="shared" si="14"/>
        <v>71506500</v>
      </c>
      <c r="CK182" s="10"/>
      <c r="CL182" s="20" t="s">
        <v>42</v>
      </c>
    </row>
    <row r="183" spans="1:90" ht="42" x14ac:dyDescent="0.35">
      <c r="A183" s="1" t="s">
        <v>512</v>
      </c>
      <c r="B183" s="1" t="s">
        <v>86</v>
      </c>
      <c r="C183" s="2" t="s">
        <v>87</v>
      </c>
      <c r="D183" s="2" t="s">
        <v>87</v>
      </c>
      <c r="E183" s="2" t="s">
        <v>513</v>
      </c>
      <c r="F183" s="5" t="s">
        <v>674</v>
      </c>
      <c r="G183" s="5" t="s">
        <v>210</v>
      </c>
      <c r="H183" s="3">
        <v>0</v>
      </c>
      <c r="I183" s="32">
        <v>44835</v>
      </c>
      <c r="J183" s="3" t="s">
        <v>438</v>
      </c>
      <c r="K183" s="3"/>
      <c r="L183" s="36"/>
      <c r="M183" s="36" t="s">
        <v>482</v>
      </c>
      <c r="N183" s="36" t="s">
        <v>200</v>
      </c>
      <c r="O183" s="5">
        <v>0</v>
      </c>
      <c r="P183" s="5">
        <v>100</v>
      </c>
      <c r="Q183" s="5">
        <v>0</v>
      </c>
      <c r="R183" s="5" t="s">
        <v>102</v>
      </c>
      <c r="S183" s="5"/>
      <c r="T183" s="44"/>
      <c r="U183" s="10">
        <v>3028251.5</v>
      </c>
      <c r="V183" s="10">
        <v>3028251.5</v>
      </c>
      <c r="W183" s="5"/>
      <c r="X183" s="44"/>
      <c r="Y183" s="10">
        <v>12227936.49</v>
      </c>
      <c r="Z183" s="10">
        <v>12227936.49</v>
      </c>
      <c r="AA183" s="5"/>
      <c r="AB183" s="44"/>
      <c r="AC183" s="10">
        <v>12227936.49</v>
      </c>
      <c r="AD183" s="10">
        <v>12227936.49</v>
      </c>
      <c r="AE183" s="10"/>
      <c r="AF183" s="44"/>
      <c r="AG183" s="10">
        <v>12227936.49</v>
      </c>
      <c r="AH183" s="10">
        <v>12227936.49</v>
      </c>
      <c r="AI183" s="5"/>
      <c r="AJ183" s="44"/>
      <c r="AK183" s="10">
        <v>0</v>
      </c>
      <c r="AL183" s="10">
        <v>0</v>
      </c>
      <c r="AM183" s="5"/>
      <c r="AN183" s="44"/>
      <c r="AO183" s="10">
        <v>0</v>
      </c>
      <c r="AP183" s="10">
        <v>0</v>
      </c>
      <c r="AQ183" s="5"/>
      <c r="AR183" s="10"/>
      <c r="AS183" s="10"/>
      <c r="AT183" s="10"/>
      <c r="AU183" s="5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>
        <f t="shared" si="13"/>
        <v>39712060.969999999</v>
      </c>
      <c r="CJ183" s="10">
        <f t="shared" si="14"/>
        <v>39712060.969999999</v>
      </c>
      <c r="CK183" s="10"/>
      <c r="CL183" s="20" t="s">
        <v>42</v>
      </c>
    </row>
    <row r="184" spans="1:90" ht="31.5" x14ac:dyDescent="0.35">
      <c r="A184" s="1" t="s">
        <v>516</v>
      </c>
      <c r="B184" s="1" t="s">
        <v>45</v>
      </c>
      <c r="C184" s="2" t="s">
        <v>46</v>
      </c>
      <c r="D184" s="2" t="s">
        <v>46</v>
      </c>
      <c r="E184" s="2" t="s">
        <v>517</v>
      </c>
      <c r="F184" s="5" t="s">
        <v>674</v>
      </c>
      <c r="G184" s="5" t="s">
        <v>210</v>
      </c>
      <c r="H184" s="3">
        <v>0</v>
      </c>
      <c r="I184" s="32">
        <v>44835</v>
      </c>
      <c r="J184" s="3" t="s">
        <v>438</v>
      </c>
      <c r="K184" s="3"/>
      <c r="L184" s="36"/>
      <c r="M184" s="36" t="s">
        <v>482</v>
      </c>
      <c r="N184" s="36" t="s">
        <v>200</v>
      </c>
      <c r="O184" s="5">
        <v>0</v>
      </c>
      <c r="P184" s="5">
        <v>100</v>
      </c>
      <c r="Q184" s="5">
        <v>0</v>
      </c>
      <c r="R184" s="5" t="s">
        <v>102</v>
      </c>
      <c r="S184" s="5"/>
      <c r="T184" s="44"/>
      <c r="U184" s="10">
        <v>146057100.29999998</v>
      </c>
      <c r="V184" s="10">
        <v>146057100.29999998</v>
      </c>
      <c r="W184" s="5"/>
      <c r="X184" s="44"/>
      <c r="Y184" s="10">
        <v>522485452.89999998</v>
      </c>
      <c r="Z184" s="10">
        <v>522485452.89999998</v>
      </c>
      <c r="AA184" s="5"/>
      <c r="AB184" s="44"/>
      <c r="AC184" s="10">
        <v>522485452.89999998</v>
      </c>
      <c r="AD184" s="10">
        <v>522485452.89999998</v>
      </c>
      <c r="AE184" s="10"/>
      <c r="AF184" s="44"/>
      <c r="AG184" s="10">
        <v>522485452.89999998</v>
      </c>
      <c r="AH184" s="10">
        <v>522485452.89999998</v>
      </c>
      <c r="AI184" s="5"/>
      <c r="AJ184" s="44"/>
      <c r="AK184" s="10">
        <v>0</v>
      </c>
      <c r="AL184" s="10">
        <v>0</v>
      </c>
      <c r="AM184" s="5"/>
      <c r="AN184" s="44"/>
      <c r="AO184" s="10">
        <v>0</v>
      </c>
      <c r="AP184" s="10">
        <v>0</v>
      </c>
      <c r="AQ184" s="5"/>
      <c r="AR184" s="10"/>
      <c r="AS184" s="10"/>
      <c r="AT184" s="10"/>
      <c r="AU184" s="5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>
        <f t="shared" si="13"/>
        <v>1713513459</v>
      </c>
      <c r="CJ184" s="10">
        <f t="shared" si="14"/>
        <v>1713513459</v>
      </c>
      <c r="CK184" s="10"/>
      <c r="CL184" s="20" t="s">
        <v>42</v>
      </c>
    </row>
    <row r="185" spans="1:90" ht="31.5" x14ac:dyDescent="0.35">
      <c r="A185" s="1" t="s">
        <v>514</v>
      </c>
      <c r="B185" s="1" t="s">
        <v>58</v>
      </c>
      <c r="C185" s="2" t="s">
        <v>59</v>
      </c>
      <c r="D185" s="2" t="s">
        <v>59</v>
      </c>
      <c r="E185" s="2" t="s">
        <v>515</v>
      </c>
      <c r="F185" s="5" t="s">
        <v>674</v>
      </c>
      <c r="G185" s="5" t="s">
        <v>205</v>
      </c>
      <c r="H185" s="3">
        <v>100</v>
      </c>
      <c r="I185" s="32">
        <v>44835</v>
      </c>
      <c r="J185" s="3" t="s">
        <v>32</v>
      </c>
      <c r="K185" s="3"/>
      <c r="L185" s="36" t="s">
        <v>201</v>
      </c>
      <c r="M185" s="36"/>
      <c r="N185" s="36"/>
      <c r="O185" s="5">
        <v>0</v>
      </c>
      <c r="P185" s="5">
        <v>100</v>
      </c>
      <c r="Q185" s="5">
        <v>0</v>
      </c>
      <c r="R185" s="5" t="s">
        <v>102</v>
      </c>
      <c r="S185" s="5"/>
      <c r="T185" s="44"/>
      <c r="U185" s="10">
        <v>2000000</v>
      </c>
      <c r="V185" s="10">
        <v>2240000</v>
      </c>
      <c r="W185" s="5"/>
      <c r="X185" s="44"/>
      <c r="Y185" s="10">
        <v>5645760</v>
      </c>
      <c r="Z185" s="10">
        <v>6323251.2000000002</v>
      </c>
      <c r="AA185" s="5"/>
      <c r="AB185" s="44"/>
      <c r="AC185" s="10">
        <v>0</v>
      </c>
      <c r="AD185" s="10">
        <v>0</v>
      </c>
      <c r="AE185" s="10"/>
      <c r="AF185" s="44"/>
      <c r="AG185" s="10">
        <v>0</v>
      </c>
      <c r="AH185" s="10">
        <v>0</v>
      </c>
      <c r="AI185" s="5"/>
      <c r="AJ185" s="44"/>
      <c r="AK185" s="10">
        <v>0</v>
      </c>
      <c r="AL185" s="10">
        <v>0</v>
      </c>
      <c r="AM185" s="5"/>
      <c r="AN185" s="44"/>
      <c r="AO185" s="10">
        <v>0</v>
      </c>
      <c r="AP185" s="10">
        <v>0</v>
      </c>
      <c r="AQ185" s="5"/>
      <c r="AR185" s="10"/>
      <c r="AS185" s="10"/>
      <c r="AT185" s="10"/>
      <c r="AU185" s="5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>
        <f t="shared" si="13"/>
        <v>7645760</v>
      </c>
      <c r="CJ185" s="10">
        <f t="shared" si="14"/>
        <v>8563251.1999999993</v>
      </c>
      <c r="CK185" s="10"/>
      <c r="CL185" s="20" t="s">
        <v>42</v>
      </c>
    </row>
    <row r="186" spans="1:90" ht="42" x14ac:dyDescent="0.35">
      <c r="A186" s="1" t="s">
        <v>518</v>
      </c>
      <c r="B186" s="1" t="s">
        <v>86</v>
      </c>
      <c r="C186" s="2" t="s">
        <v>87</v>
      </c>
      <c r="D186" s="2" t="s">
        <v>87</v>
      </c>
      <c r="E186" s="2" t="s">
        <v>525</v>
      </c>
      <c r="F186" s="5" t="s">
        <v>674</v>
      </c>
      <c r="G186" s="5" t="s">
        <v>210</v>
      </c>
      <c r="H186" s="3">
        <v>0</v>
      </c>
      <c r="I186" s="32">
        <v>44835</v>
      </c>
      <c r="J186" s="3" t="s">
        <v>438</v>
      </c>
      <c r="K186" s="3"/>
      <c r="L186" s="36"/>
      <c r="M186" s="36" t="s">
        <v>482</v>
      </c>
      <c r="N186" s="36" t="s">
        <v>521</v>
      </c>
      <c r="O186" s="5">
        <v>0</v>
      </c>
      <c r="P186" s="5">
        <v>100</v>
      </c>
      <c r="Q186" s="5">
        <v>0</v>
      </c>
      <c r="R186" s="5" t="s">
        <v>102</v>
      </c>
      <c r="S186" s="5"/>
      <c r="T186" s="44"/>
      <c r="U186" s="10">
        <v>29991649.899999999</v>
      </c>
      <c r="V186" s="10">
        <v>29991649.899999999</v>
      </c>
      <c r="W186" s="5"/>
      <c r="X186" s="44"/>
      <c r="Y186" s="10">
        <v>173285512.72</v>
      </c>
      <c r="Z186" s="10">
        <v>173285512.72</v>
      </c>
      <c r="AA186" s="5"/>
      <c r="AB186" s="44"/>
      <c r="AC186" s="10">
        <v>173285512.72</v>
      </c>
      <c r="AD186" s="10">
        <v>173285512.72</v>
      </c>
      <c r="AE186" s="10"/>
      <c r="AF186" s="44"/>
      <c r="AG186" s="10">
        <v>143293862.81999999</v>
      </c>
      <c r="AH186" s="10">
        <v>143293862.81999999</v>
      </c>
      <c r="AI186" s="5"/>
      <c r="AJ186" s="44"/>
      <c r="AK186" s="10">
        <v>0</v>
      </c>
      <c r="AL186" s="10">
        <v>0</v>
      </c>
      <c r="AM186" s="5"/>
      <c r="AN186" s="44"/>
      <c r="AO186" s="10">
        <v>0</v>
      </c>
      <c r="AP186" s="10">
        <v>0</v>
      </c>
      <c r="AQ186" s="5"/>
      <c r="AR186" s="10"/>
      <c r="AS186" s="10"/>
      <c r="AT186" s="10"/>
      <c r="AU186" s="5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>
        <f t="shared" si="13"/>
        <v>519856538.16000003</v>
      </c>
      <c r="CJ186" s="10">
        <f t="shared" si="14"/>
        <v>519856538.16000003</v>
      </c>
      <c r="CK186" s="10"/>
      <c r="CL186" s="20" t="s">
        <v>42</v>
      </c>
    </row>
    <row r="187" spans="1:90" ht="31.5" x14ac:dyDescent="0.35">
      <c r="A187" s="1" t="s">
        <v>519</v>
      </c>
      <c r="B187" s="1" t="s">
        <v>64</v>
      </c>
      <c r="C187" s="2" t="s">
        <v>65</v>
      </c>
      <c r="D187" s="2" t="s">
        <v>65</v>
      </c>
      <c r="E187" s="2" t="s">
        <v>520</v>
      </c>
      <c r="F187" s="5" t="s">
        <v>674</v>
      </c>
      <c r="G187" s="5" t="s">
        <v>210</v>
      </c>
      <c r="H187" s="3">
        <v>0</v>
      </c>
      <c r="I187" s="32">
        <v>44835</v>
      </c>
      <c r="J187" s="3" t="s">
        <v>438</v>
      </c>
      <c r="K187" s="3"/>
      <c r="L187" s="36"/>
      <c r="M187" s="36" t="s">
        <v>482</v>
      </c>
      <c r="N187" s="36" t="s">
        <v>521</v>
      </c>
      <c r="O187" s="5">
        <v>0</v>
      </c>
      <c r="P187" s="5">
        <v>100</v>
      </c>
      <c r="Q187" s="5">
        <v>0</v>
      </c>
      <c r="R187" s="5" t="s">
        <v>102</v>
      </c>
      <c r="S187" s="5"/>
      <c r="T187" s="44"/>
      <c r="U187" s="10">
        <v>57036490.230000004</v>
      </c>
      <c r="V187" s="10">
        <v>57036490.230000004</v>
      </c>
      <c r="W187" s="5"/>
      <c r="X187" s="44"/>
      <c r="Y187" s="10">
        <v>235265984.76000002</v>
      </c>
      <c r="Z187" s="10">
        <v>235265984.76000002</v>
      </c>
      <c r="AA187" s="5"/>
      <c r="AB187" s="44"/>
      <c r="AC187" s="10">
        <v>235265984.76000002</v>
      </c>
      <c r="AD187" s="10">
        <v>235265984.76000002</v>
      </c>
      <c r="AE187" s="10"/>
      <c r="AF187" s="44"/>
      <c r="AG187" s="10">
        <v>233844254.76000002</v>
      </c>
      <c r="AH187" s="10">
        <v>233844254.76000002</v>
      </c>
      <c r="AI187" s="5"/>
      <c r="AJ187" s="44"/>
      <c r="AK187" s="10">
        <v>0</v>
      </c>
      <c r="AL187" s="10">
        <v>0</v>
      </c>
      <c r="AM187" s="5"/>
      <c r="AN187" s="44"/>
      <c r="AO187" s="10">
        <v>0</v>
      </c>
      <c r="AP187" s="10">
        <v>0</v>
      </c>
      <c r="AQ187" s="5"/>
      <c r="AR187" s="10"/>
      <c r="AS187" s="10"/>
      <c r="AT187" s="10"/>
      <c r="AU187" s="5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>
        <f t="shared" si="13"/>
        <v>761412714.50999999</v>
      </c>
      <c r="CJ187" s="10">
        <f t="shared" si="14"/>
        <v>761412714.50999999</v>
      </c>
      <c r="CK187" s="10"/>
      <c r="CL187" s="20" t="s">
        <v>42</v>
      </c>
    </row>
    <row r="188" spans="1:90" ht="31.5" x14ac:dyDescent="0.35">
      <c r="A188" s="1" t="s">
        <v>522</v>
      </c>
      <c r="B188" s="1" t="s">
        <v>58</v>
      </c>
      <c r="C188" s="2" t="s">
        <v>59</v>
      </c>
      <c r="D188" s="2" t="s">
        <v>59</v>
      </c>
      <c r="E188" s="2" t="s">
        <v>523</v>
      </c>
      <c r="F188" s="5" t="s">
        <v>674</v>
      </c>
      <c r="G188" s="5" t="s">
        <v>205</v>
      </c>
      <c r="H188" s="3">
        <v>100</v>
      </c>
      <c r="I188" s="32">
        <v>44835</v>
      </c>
      <c r="J188" s="3" t="s">
        <v>31</v>
      </c>
      <c r="K188" s="3"/>
      <c r="L188" s="36" t="s">
        <v>201</v>
      </c>
      <c r="M188" s="36"/>
      <c r="N188" s="36"/>
      <c r="O188" s="5">
        <v>0</v>
      </c>
      <c r="P188" s="5">
        <v>100</v>
      </c>
      <c r="Q188" s="5">
        <v>0</v>
      </c>
      <c r="R188" s="5" t="s">
        <v>102</v>
      </c>
      <c r="S188" s="5"/>
      <c r="T188" s="44"/>
      <c r="U188" s="10">
        <v>11000000</v>
      </c>
      <c r="V188" s="10">
        <v>12320000.000000002</v>
      </c>
      <c r="W188" s="5"/>
      <c r="X188" s="44"/>
      <c r="Y188" s="10">
        <v>21000000</v>
      </c>
      <c r="Z188" s="10">
        <v>23520000.000000004</v>
      </c>
      <c r="AA188" s="5"/>
      <c r="AB188" s="44"/>
      <c r="AC188" s="10">
        <v>0</v>
      </c>
      <c r="AD188" s="10">
        <v>0</v>
      </c>
      <c r="AE188" s="10"/>
      <c r="AF188" s="44"/>
      <c r="AG188" s="10">
        <v>0</v>
      </c>
      <c r="AH188" s="10">
        <v>0</v>
      </c>
      <c r="AI188" s="5"/>
      <c r="AJ188" s="44"/>
      <c r="AK188" s="10">
        <v>0</v>
      </c>
      <c r="AL188" s="10">
        <v>0</v>
      </c>
      <c r="AM188" s="5"/>
      <c r="AN188" s="44"/>
      <c r="AO188" s="10">
        <v>0</v>
      </c>
      <c r="AP188" s="10">
        <v>0</v>
      </c>
      <c r="AQ188" s="5"/>
      <c r="AR188" s="10"/>
      <c r="AS188" s="10"/>
      <c r="AT188" s="10"/>
      <c r="AU188" s="5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>
        <f t="shared" si="13"/>
        <v>32000000</v>
      </c>
      <c r="CJ188" s="10">
        <f t="shared" si="14"/>
        <v>35840000.000000007</v>
      </c>
      <c r="CK188" s="10"/>
      <c r="CL188" s="20" t="s">
        <v>42</v>
      </c>
    </row>
    <row r="189" spans="1:90" ht="21" x14ac:dyDescent="0.35">
      <c r="A189" s="1" t="s">
        <v>696</v>
      </c>
      <c r="B189" s="1" t="s">
        <v>531</v>
      </c>
      <c r="C189" s="2" t="s">
        <v>532</v>
      </c>
      <c r="D189" s="2" t="s">
        <v>532</v>
      </c>
      <c r="E189" s="2" t="s">
        <v>533</v>
      </c>
      <c r="F189" s="5" t="s">
        <v>674</v>
      </c>
      <c r="G189" s="5" t="s">
        <v>205</v>
      </c>
      <c r="H189" s="3">
        <v>100</v>
      </c>
      <c r="I189" s="32">
        <v>44835</v>
      </c>
      <c r="J189" s="3" t="s">
        <v>524</v>
      </c>
      <c r="K189" s="3"/>
      <c r="L189" s="36" t="s">
        <v>201</v>
      </c>
      <c r="M189" s="36"/>
      <c r="N189" s="36"/>
      <c r="O189" s="5">
        <v>0</v>
      </c>
      <c r="P189" s="5">
        <v>100</v>
      </c>
      <c r="Q189" s="5">
        <v>0</v>
      </c>
      <c r="R189" s="5" t="s">
        <v>102</v>
      </c>
      <c r="S189" s="5"/>
      <c r="T189" s="44"/>
      <c r="U189" s="10">
        <v>16830000</v>
      </c>
      <c r="V189" s="10">
        <v>18849600</v>
      </c>
      <c r="W189" s="5"/>
      <c r="X189" s="44"/>
      <c r="Y189" s="10">
        <v>116820000</v>
      </c>
      <c r="Z189" s="10">
        <v>130838400.00000001</v>
      </c>
      <c r="AA189" s="5"/>
      <c r="AB189" s="44"/>
      <c r="AC189" s="10">
        <v>0</v>
      </c>
      <c r="AD189" s="10">
        <v>0</v>
      </c>
      <c r="AE189" s="10"/>
      <c r="AF189" s="44"/>
      <c r="AG189" s="10">
        <v>0</v>
      </c>
      <c r="AH189" s="10">
        <v>0</v>
      </c>
      <c r="AI189" s="5"/>
      <c r="AJ189" s="44"/>
      <c r="AK189" s="10">
        <v>0</v>
      </c>
      <c r="AL189" s="10">
        <v>0</v>
      </c>
      <c r="AM189" s="5"/>
      <c r="AN189" s="44"/>
      <c r="AO189" s="10">
        <v>0</v>
      </c>
      <c r="AP189" s="10">
        <v>0</v>
      </c>
      <c r="AQ189" s="5"/>
      <c r="AR189" s="10"/>
      <c r="AS189" s="10"/>
      <c r="AT189" s="10"/>
      <c r="AU189" s="5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>
        <f t="shared" si="13"/>
        <v>133650000</v>
      </c>
      <c r="CJ189" s="10">
        <f t="shared" si="14"/>
        <v>149688000</v>
      </c>
      <c r="CK189" s="10"/>
      <c r="CL189" s="20" t="s">
        <v>42</v>
      </c>
    </row>
    <row r="190" spans="1:90" ht="31.5" x14ac:dyDescent="0.35">
      <c r="A190" s="1" t="s">
        <v>528</v>
      </c>
      <c r="B190" s="1" t="s">
        <v>64</v>
      </c>
      <c r="C190" s="2" t="s">
        <v>65</v>
      </c>
      <c r="D190" s="2" t="s">
        <v>65</v>
      </c>
      <c r="E190" s="2" t="s">
        <v>165</v>
      </c>
      <c r="F190" s="5" t="s">
        <v>674</v>
      </c>
      <c r="G190" s="5" t="s">
        <v>210</v>
      </c>
      <c r="H190" s="3">
        <v>0</v>
      </c>
      <c r="I190" s="32">
        <v>44835</v>
      </c>
      <c r="J190" s="3" t="s">
        <v>192</v>
      </c>
      <c r="K190" s="3"/>
      <c r="L190" s="36" t="s">
        <v>199</v>
      </c>
      <c r="M190" s="36"/>
      <c r="N190" s="36"/>
      <c r="O190" s="5">
        <v>0</v>
      </c>
      <c r="P190" s="5">
        <v>100</v>
      </c>
      <c r="Q190" s="5">
        <v>0</v>
      </c>
      <c r="R190" s="5" t="s">
        <v>102</v>
      </c>
      <c r="S190" s="5"/>
      <c r="T190" s="44"/>
      <c r="U190" s="10">
        <v>27325230</v>
      </c>
      <c r="V190" s="10">
        <v>27325230</v>
      </c>
      <c r="W190" s="5"/>
      <c r="X190" s="44"/>
      <c r="Y190" s="10">
        <v>39789370</v>
      </c>
      <c r="Z190" s="10">
        <v>39789370</v>
      </c>
      <c r="AA190" s="5"/>
      <c r="AB190" s="44"/>
      <c r="AC190" s="10">
        <v>39789370</v>
      </c>
      <c r="AD190" s="10">
        <v>39789370</v>
      </c>
      <c r="AE190" s="10"/>
      <c r="AF190" s="44"/>
      <c r="AG190" s="10">
        <v>0</v>
      </c>
      <c r="AH190" s="10">
        <v>0</v>
      </c>
      <c r="AI190" s="5"/>
      <c r="AJ190" s="44"/>
      <c r="AK190" s="10">
        <v>0</v>
      </c>
      <c r="AL190" s="10">
        <v>0</v>
      </c>
      <c r="AM190" s="5"/>
      <c r="AN190" s="44"/>
      <c r="AO190" s="10">
        <v>0</v>
      </c>
      <c r="AP190" s="10">
        <v>0</v>
      </c>
      <c r="AQ190" s="5"/>
      <c r="AR190" s="10"/>
      <c r="AS190" s="10"/>
      <c r="AT190" s="10"/>
      <c r="AU190" s="5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>
        <f t="shared" si="13"/>
        <v>106903970</v>
      </c>
      <c r="CJ190" s="10">
        <f t="shared" si="14"/>
        <v>106903970</v>
      </c>
      <c r="CK190" s="10"/>
      <c r="CL190" s="20" t="s">
        <v>42</v>
      </c>
    </row>
    <row r="191" spans="1:90" ht="31.5" x14ac:dyDescent="0.35">
      <c r="A191" s="1" t="s">
        <v>617</v>
      </c>
      <c r="B191" s="1" t="s">
        <v>58</v>
      </c>
      <c r="C191" s="2" t="s">
        <v>59</v>
      </c>
      <c r="D191" s="2" t="s">
        <v>59</v>
      </c>
      <c r="E191" s="2" t="s">
        <v>463</v>
      </c>
      <c r="F191" s="5" t="s">
        <v>674</v>
      </c>
      <c r="G191" s="5" t="s">
        <v>205</v>
      </c>
      <c r="H191" s="3">
        <v>100</v>
      </c>
      <c r="I191" s="32">
        <v>44835</v>
      </c>
      <c r="J191" s="3" t="s">
        <v>33</v>
      </c>
      <c r="K191" s="3"/>
      <c r="L191" s="36" t="s">
        <v>201</v>
      </c>
      <c r="M191" s="36"/>
      <c r="N191" s="36"/>
      <c r="O191" s="5">
        <v>0</v>
      </c>
      <c r="P191" s="5">
        <v>100</v>
      </c>
      <c r="Q191" s="5">
        <v>0</v>
      </c>
      <c r="R191" s="5" t="s">
        <v>102</v>
      </c>
      <c r="S191" s="5"/>
      <c r="T191" s="44"/>
      <c r="U191" s="10">
        <v>14400000</v>
      </c>
      <c r="V191" s="10">
        <v>14400000</v>
      </c>
      <c r="W191" s="5"/>
      <c r="X191" s="44"/>
      <c r="Y191" s="10">
        <v>57600000</v>
      </c>
      <c r="Z191" s="10">
        <v>57600000</v>
      </c>
      <c r="AA191" s="5"/>
      <c r="AB191" s="44"/>
      <c r="AC191" s="10">
        <v>0</v>
      </c>
      <c r="AD191" s="10">
        <v>0</v>
      </c>
      <c r="AE191" s="10"/>
      <c r="AF191" s="44"/>
      <c r="AG191" s="10">
        <v>0</v>
      </c>
      <c r="AH191" s="10">
        <v>0</v>
      </c>
      <c r="AI191" s="5"/>
      <c r="AJ191" s="44"/>
      <c r="AK191" s="10">
        <v>0</v>
      </c>
      <c r="AL191" s="10">
        <v>0</v>
      </c>
      <c r="AM191" s="5"/>
      <c r="AN191" s="44"/>
      <c r="AO191" s="10">
        <v>0</v>
      </c>
      <c r="AP191" s="10">
        <v>0</v>
      </c>
      <c r="AQ191" s="5"/>
      <c r="AR191" s="10"/>
      <c r="AS191" s="10"/>
      <c r="AT191" s="10"/>
      <c r="AU191" s="5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>
        <f t="shared" si="13"/>
        <v>72000000</v>
      </c>
      <c r="CJ191" s="10">
        <f t="shared" si="14"/>
        <v>72000000</v>
      </c>
      <c r="CK191" s="10"/>
      <c r="CL191" s="20" t="s">
        <v>42</v>
      </c>
    </row>
    <row r="192" spans="1:90" ht="31.5" x14ac:dyDescent="0.35">
      <c r="A192" s="1" t="s">
        <v>534</v>
      </c>
      <c r="B192" s="1" t="s">
        <v>58</v>
      </c>
      <c r="C192" s="2" t="s">
        <v>59</v>
      </c>
      <c r="D192" s="2" t="s">
        <v>59</v>
      </c>
      <c r="E192" s="2" t="s">
        <v>463</v>
      </c>
      <c r="F192" s="5" t="s">
        <v>674</v>
      </c>
      <c r="G192" s="5" t="s">
        <v>205</v>
      </c>
      <c r="H192" s="3">
        <v>100</v>
      </c>
      <c r="I192" s="32">
        <v>44835</v>
      </c>
      <c r="J192" s="3" t="s">
        <v>33</v>
      </c>
      <c r="K192" s="3"/>
      <c r="L192" s="36" t="s">
        <v>201</v>
      </c>
      <c r="M192" s="36"/>
      <c r="N192" s="36"/>
      <c r="O192" s="5">
        <v>0</v>
      </c>
      <c r="P192" s="5">
        <v>100</v>
      </c>
      <c r="Q192" s="5">
        <v>0</v>
      </c>
      <c r="R192" s="5" t="s">
        <v>102</v>
      </c>
      <c r="S192" s="5"/>
      <c r="T192" s="44"/>
      <c r="U192" s="10">
        <v>14400000</v>
      </c>
      <c r="V192" s="10">
        <v>16128000.000000002</v>
      </c>
      <c r="W192" s="5"/>
      <c r="X192" s="44"/>
      <c r="Y192" s="10">
        <v>57600000</v>
      </c>
      <c r="Z192" s="10">
        <v>64512000.000000007</v>
      </c>
      <c r="AA192" s="5"/>
      <c r="AB192" s="44"/>
      <c r="AC192" s="10">
        <v>0</v>
      </c>
      <c r="AD192" s="10">
        <v>0</v>
      </c>
      <c r="AE192" s="10"/>
      <c r="AF192" s="44"/>
      <c r="AG192" s="10">
        <v>0</v>
      </c>
      <c r="AH192" s="10">
        <v>0</v>
      </c>
      <c r="AI192" s="5"/>
      <c r="AJ192" s="44"/>
      <c r="AK192" s="10">
        <v>0</v>
      </c>
      <c r="AL192" s="10">
        <v>0</v>
      </c>
      <c r="AM192" s="5"/>
      <c r="AN192" s="44"/>
      <c r="AO192" s="10">
        <v>0</v>
      </c>
      <c r="AP192" s="10">
        <v>0</v>
      </c>
      <c r="AQ192" s="5"/>
      <c r="AR192" s="10"/>
      <c r="AS192" s="10"/>
      <c r="AT192" s="10"/>
      <c r="AU192" s="5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>
        <f t="shared" si="13"/>
        <v>72000000</v>
      </c>
      <c r="CJ192" s="10">
        <f t="shared" si="14"/>
        <v>80640000.000000015</v>
      </c>
      <c r="CK192" s="10"/>
      <c r="CL192" s="20" t="s">
        <v>42</v>
      </c>
    </row>
    <row r="193" spans="1:90" ht="31.5" x14ac:dyDescent="0.35">
      <c r="A193" s="1" t="s">
        <v>535</v>
      </c>
      <c r="B193" s="1" t="s">
        <v>58</v>
      </c>
      <c r="C193" s="2" t="s">
        <v>59</v>
      </c>
      <c r="D193" s="2" t="s">
        <v>59</v>
      </c>
      <c r="E193" s="2" t="s">
        <v>463</v>
      </c>
      <c r="F193" s="5" t="s">
        <v>674</v>
      </c>
      <c r="G193" s="5" t="s">
        <v>205</v>
      </c>
      <c r="H193" s="3">
        <v>100</v>
      </c>
      <c r="I193" s="32">
        <v>44835</v>
      </c>
      <c r="J193" s="3" t="s">
        <v>33</v>
      </c>
      <c r="K193" s="3"/>
      <c r="L193" s="36" t="s">
        <v>201</v>
      </c>
      <c r="M193" s="36"/>
      <c r="N193" s="36"/>
      <c r="O193" s="5">
        <v>0</v>
      </c>
      <c r="P193" s="5">
        <v>100</v>
      </c>
      <c r="Q193" s="5">
        <v>0</v>
      </c>
      <c r="R193" s="5" t="s">
        <v>102</v>
      </c>
      <c r="S193" s="5"/>
      <c r="T193" s="44"/>
      <c r="U193" s="10">
        <v>14400000</v>
      </c>
      <c r="V193" s="10">
        <v>16128000.000000002</v>
      </c>
      <c r="W193" s="5"/>
      <c r="X193" s="44"/>
      <c r="Y193" s="10">
        <v>57600000</v>
      </c>
      <c r="Z193" s="10">
        <v>64512000.000000007</v>
      </c>
      <c r="AA193" s="5"/>
      <c r="AB193" s="44"/>
      <c r="AC193" s="10">
        <v>0</v>
      </c>
      <c r="AD193" s="10">
        <v>0</v>
      </c>
      <c r="AE193" s="10"/>
      <c r="AF193" s="44"/>
      <c r="AG193" s="10">
        <v>0</v>
      </c>
      <c r="AH193" s="10">
        <v>0</v>
      </c>
      <c r="AI193" s="5"/>
      <c r="AJ193" s="44"/>
      <c r="AK193" s="10">
        <v>0</v>
      </c>
      <c r="AL193" s="10">
        <v>0</v>
      </c>
      <c r="AM193" s="5"/>
      <c r="AN193" s="44"/>
      <c r="AO193" s="10">
        <v>0</v>
      </c>
      <c r="AP193" s="10">
        <v>0</v>
      </c>
      <c r="AQ193" s="5"/>
      <c r="AR193" s="10"/>
      <c r="AS193" s="10"/>
      <c r="AT193" s="10"/>
      <c r="AU193" s="5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>
        <f t="shared" si="13"/>
        <v>72000000</v>
      </c>
      <c r="CJ193" s="10">
        <f t="shared" si="14"/>
        <v>80640000.000000015</v>
      </c>
      <c r="CK193" s="10"/>
      <c r="CL193" s="20" t="s">
        <v>42</v>
      </c>
    </row>
    <row r="194" spans="1:90" ht="31.5" x14ac:dyDescent="0.35">
      <c r="A194" s="1" t="s">
        <v>536</v>
      </c>
      <c r="B194" s="1" t="s">
        <v>58</v>
      </c>
      <c r="C194" s="2" t="s">
        <v>59</v>
      </c>
      <c r="D194" s="2" t="s">
        <v>59</v>
      </c>
      <c r="E194" s="2" t="s">
        <v>463</v>
      </c>
      <c r="F194" s="5" t="s">
        <v>674</v>
      </c>
      <c r="G194" s="5" t="s">
        <v>205</v>
      </c>
      <c r="H194" s="3">
        <v>100</v>
      </c>
      <c r="I194" s="32">
        <v>44835</v>
      </c>
      <c r="J194" s="3" t="s">
        <v>33</v>
      </c>
      <c r="K194" s="3"/>
      <c r="L194" s="36" t="s">
        <v>201</v>
      </c>
      <c r="M194" s="36"/>
      <c r="N194" s="36"/>
      <c r="O194" s="5">
        <v>0</v>
      </c>
      <c r="P194" s="5">
        <v>100</v>
      </c>
      <c r="Q194" s="5">
        <v>0</v>
      </c>
      <c r="R194" s="5" t="s">
        <v>102</v>
      </c>
      <c r="S194" s="5"/>
      <c r="T194" s="44"/>
      <c r="U194" s="10">
        <v>14400000</v>
      </c>
      <c r="V194" s="10">
        <v>16128000.000000002</v>
      </c>
      <c r="W194" s="5"/>
      <c r="X194" s="44"/>
      <c r="Y194" s="10">
        <v>57600000</v>
      </c>
      <c r="Z194" s="10">
        <v>64512000.000000007</v>
      </c>
      <c r="AA194" s="5"/>
      <c r="AB194" s="44"/>
      <c r="AC194" s="10">
        <v>0</v>
      </c>
      <c r="AD194" s="10">
        <v>0</v>
      </c>
      <c r="AE194" s="10"/>
      <c r="AF194" s="44"/>
      <c r="AG194" s="10">
        <v>0</v>
      </c>
      <c r="AH194" s="10">
        <v>0</v>
      </c>
      <c r="AI194" s="5"/>
      <c r="AJ194" s="44"/>
      <c r="AK194" s="10">
        <v>0</v>
      </c>
      <c r="AL194" s="10">
        <v>0</v>
      </c>
      <c r="AM194" s="5"/>
      <c r="AN194" s="44"/>
      <c r="AO194" s="10">
        <v>0</v>
      </c>
      <c r="AP194" s="10">
        <v>0</v>
      </c>
      <c r="AQ194" s="5"/>
      <c r="AR194" s="10"/>
      <c r="AS194" s="10"/>
      <c r="AT194" s="10"/>
      <c r="AU194" s="5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>
        <f t="shared" si="13"/>
        <v>72000000</v>
      </c>
      <c r="CJ194" s="10">
        <f t="shared" si="14"/>
        <v>80640000.000000015</v>
      </c>
      <c r="CK194" s="10"/>
      <c r="CL194" s="20" t="s">
        <v>42</v>
      </c>
    </row>
    <row r="195" spans="1:90" ht="31.5" x14ac:dyDescent="0.35">
      <c r="A195" s="1" t="s">
        <v>538</v>
      </c>
      <c r="B195" s="1" t="s">
        <v>71</v>
      </c>
      <c r="C195" s="2" t="s">
        <v>539</v>
      </c>
      <c r="D195" s="2" t="s">
        <v>540</v>
      </c>
      <c r="E195" s="2" t="s">
        <v>541</v>
      </c>
      <c r="F195" s="5" t="s">
        <v>674</v>
      </c>
      <c r="G195" s="5" t="s">
        <v>205</v>
      </c>
      <c r="H195" s="3">
        <v>70</v>
      </c>
      <c r="I195" s="32">
        <v>44835</v>
      </c>
      <c r="J195" s="3" t="s">
        <v>524</v>
      </c>
      <c r="K195" s="3"/>
      <c r="L195" s="36"/>
      <c r="M195" s="36" t="s">
        <v>482</v>
      </c>
      <c r="N195" s="36" t="s">
        <v>200</v>
      </c>
      <c r="O195" s="5">
        <v>0</v>
      </c>
      <c r="P195" s="5">
        <v>100</v>
      </c>
      <c r="Q195" s="5">
        <v>0</v>
      </c>
      <c r="R195" s="5" t="s">
        <v>102</v>
      </c>
      <c r="S195" s="5"/>
      <c r="T195" s="44"/>
      <c r="U195" s="10">
        <v>267500</v>
      </c>
      <c r="V195" s="10">
        <v>299600</v>
      </c>
      <c r="W195" s="5"/>
      <c r="X195" s="44"/>
      <c r="Y195" s="10">
        <v>828000</v>
      </c>
      <c r="Z195" s="10">
        <v>927360.00000000012</v>
      </c>
      <c r="AA195" s="5"/>
      <c r="AB195" s="44"/>
      <c r="AC195" s="10">
        <v>828000</v>
      </c>
      <c r="AD195" s="10">
        <v>927360.00000000012</v>
      </c>
      <c r="AE195" s="10"/>
      <c r="AF195" s="44"/>
      <c r="AG195" s="10">
        <v>828000</v>
      </c>
      <c r="AH195" s="10">
        <v>927360.00000000012</v>
      </c>
      <c r="AI195" s="5"/>
      <c r="AJ195" s="44"/>
      <c r="AK195" s="10">
        <v>0</v>
      </c>
      <c r="AL195" s="10">
        <v>0</v>
      </c>
      <c r="AM195" s="5"/>
      <c r="AN195" s="44"/>
      <c r="AO195" s="10">
        <v>0</v>
      </c>
      <c r="AP195" s="10">
        <v>0</v>
      </c>
      <c r="AQ195" s="5"/>
      <c r="AR195" s="10"/>
      <c r="AS195" s="10"/>
      <c r="AT195" s="10"/>
      <c r="AU195" s="5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>
        <f t="shared" si="13"/>
        <v>2751500</v>
      </c>
      <c r="CJ195" s="10">
        <f t="shared" si="14"/>
        <v>3081680</v>
      </c>
      <c r="CK195" s="10"/>
      <c r="CL195" s="20" t="s">
        <v>42</v>
      </c>
    </row>
    <row r="196" spans="1:90" ht="31.5" x14ac:dyDescent="0.35">
      <c r="A196" s="1" t="s">
        <v>542</v>
      </c>
      <c r="B196" s="1" t="s">
        <v>71</v>
      </c>
      <c r="C196" s="2" t="s">
        <v>539</v>
      </c>
      <c r="D196" s="2" t="s">
        <v>540</v>
      </c>
      <c r="E196" s="2" t="s">
        <v>543</v>
      </c>
      <c r="F196" s="5" t="s">
        <v>674</v>
      </c>
      <c r="G196" s="5" t="s">
        <v>205</v>
      </c>
      <c r="H196" s="3">
        <v>100</v>
      </c>
      <c r="I196" s="32">
        <v>44835</v>
      </c>
      <c r="J196" s="3" t="s">
        <v>33</v>
      </c>
      <c r="K196" s="3"/>
      <c r="L196" s="36"/>
      <c r="M196" s="36" t="s">
        <v>482</v>
      </c>
      <c r="N196" s="36" t="s">
        <v>544</v>
      </c>
      <c r="O196" s="5">
        <v>0</v>
      </c>
      <c r="P196" s="5">
        <v>100</v>
      </c>
      <c r="Q196" s="5">
        <v>0</v>
      </c>
      <c r="R196" s="5" t="s">
        <v>102</v>
      </c>
      <c r="S196" s="5"/>
      <c r="T196" s="44"/>
      <c r="U196" s="10">
        <v>420403.58</v>
      </c>
      <c r="V196" s="10">
        <v>470852.00960000005</v>
      </c>
      <c r="W196" s="5"/>
      <c r="X196" s="44"/>
      <c r="Y196" s="10">
        <v>1608214.3199999998</v>
      </c>
      <c r="Z196" s="10">
        <v>1801200.0384</v>
      </c>
      <c r="AA196" s="5"/>
      <c r="AB196" s="44"/>
      <c r="AC196" s="10">
        <v>1608214.3199999998</v>
      </c>
      <c r="AD196" s="10">
        <v>1801200.0384</v>
      </c>
      <c r="AE196" s="10"/>
      <c r="AF196" s="44"/>
      <c r="AG196" s="10">
        <v>1608214.3199999998</v>
      </c>
      <c r="AH196" s="10">
        <v>1801200.0384</v>
      </c>
      <c r="AI196" s="5"/>
      <c r="AJ196" s="44"/>
      <c r="AK196" s="10">
        <v>1608214.3199999998</v>
      </c>
      <c r="AL196" s="10">
        <v>1801200.0384</v>
      </c>
      <c r="AM196" s="5"/>
      <c r="AN196" s="44"/>
      <c r="AO196" s="10">
        <v>1206160.7399999998</v>
      </c>
      <c r="AP196" s="10">
        <v>1350900.0288</v>
      </c>
      <c r="AQ196" s="5"/>
      <c r="AR196" s="10"/>
      <c r="AS196" s="10"/>
      <c r="AT196" s="10"/>
      <c r="AU196" s="5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>
        <f t="shared" ref="CI196:CI205" si="15">U196+Y196+AC196+AG196+AK196+AO196+AR196+AV196+AZ196+BD196+BH196+BL196</f>
        <v>8059421.5999999996</v>
      </c>
      <c r="CJ196" s="10">
        <f t="shared" ref="CJ196:CJ205" si="16">V196+Z196+AD196+AH196+AL196+AP196+AS196+AW196+BA196+BE196+BI196+BM196</f>
        <v>9026552.1919999998</v>
      </c>
      <c r="CK196" s="10"/>
      <c r="CL196" s="20" t="s">
        <v>42</v>
      </c>
    </row>
    <row r="197" spans="1:90" ht="31.5" x14ac:dyDescent="0.35">
      <c r="A197" s="1" t="s">
        <v>561</v>
      </c>
      <c r="B197" s="1" t="s">
        <v>51</v>
      </c>
      <c r="C197" s="2" t="s">
        <v>52</v>
      </c>
      <c r="D197" s="2" t="s">
        <v>53</v>
      </c>
      <c r="E197" s="2" t="s">
        <v>552</v>
      </c>
      <c r="F197" s="5" t="s">
        <v>674</v>
      </c>
      <c r="G197" s="5" t="s">
        <v>210</v>
      </c>
      <c r="H197" s="3">
        <v>0</v>
      </c>
      <c r="I197" s="32">
        <v>44835</v>
      </c>
      <c r="J197" s="3" t="s">
        <v>98</v>
      </c>
      <c r="K197" s="3"/>
      <c r="L197" s="36"/>
      <c r="M197" s="36" t="s">
        <v>482</v>
      </c>
      <c r="N197" s="36" t="s">
        <v>201</v>
      </c>
      <c r="O197" s="5">
        <v>0</v>
      </c>
      <c r="P197" s="5">
        <v>100</v>
      </c>
      <c r="Q197" s="5">
        <v>0</v>
      </c>
      <c r="R197" s="5" t="s">
        <v>102</v>
      </c>
      <c r="S197" s="5"/>
      <c r="T197" s="44"/>
      <c r="U197" s="10">
        <v>382184</v>
      </c>
      <c r="V197" s="10">
        <v>382184</v>
      </c>
      <c r="W197" s="5"/>
      <c r="X197" s="44"/>
      <c r="Y197" s="10">
        <v>2675288</v>
      </c>
      <c r="Z197" s="10">
        <v>2675288</v>
      </c>
      <c r="AA197" s="5"/>
      <c r="AB197" s="44"/>
      <c r="AC197" s="10">
        <v>0</v>
      </c>
      <c r="AD197" s="10">
        <v>0</v>
      </c>
      <c r="AE197" s="10"/>
      <c r="AF197" s="44"/>
      <c r="AG197" s="10">
        <v>0</v>
      </c>
      <c r="AH197" s="10">
        <v>0</v>
      </c>
      <c r="AI197" s="5"/>
      <c r="AJ197" s="44"/>
      <c r="AK197" s="10">
        <v>0</v>
      </c>
      <c r="AL197" s="10">
        <v>0</v>
      </c>
      <c r="AM197" s="5"/>
      <c r="AN197" s="44"/>
      <c r="AO197" s="10">
        <v>0</v>
      </c>
      <c r="AP197" s="10">
        <v>0</v>
      </c>
      <c r="AQ197" s="5"/>
      <c r="AR197" s="10"/>
      <c r="AS197" s="10"/>
      <c r="AT197" s="10"/>
      <c r="AU197" s="5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>
        <f t="shared" si="15"/>
        <v>3057472</v>
      </c>
      <c r="CJ197" s="10">
        <f t="shared" si="16"/>
        <v>3057472</v>
      </c>
      <c r="CK197" s="10"/>
      <c r="CL197" s="20" t="s">
        <v>42</v>
      </c>
    </row>
    <row r="198" spans="1:90" ht="31.5" x14ac:dyDescent="0.35">
      <c r="A198" s="1" t="s">
        <v>711</v>
      </c>
      <c r="B198" s="1" t="s">
        <v>64</v>
      </c>
      <c r="C198" s="2" t="s">
        <v>65</v>
      </c>
      <c r="D198" s="2" t="s">
        <v>65</v>
      </c>
      <c r="E198" s="2" t="s">
        <v>545</v>
      </c>
      <c r="F198" s="5" t="s">
        <v>674</v>
      </c>
      <c r="G198" s="5" t="s">
        <v>210</v>
      </c>
      <c r="H198" s="3">
        <v>0</v>
      </c>
      <c r="I198" s="32">
        <v>44835</v>
      </c>
      <c r="J198" s="3" t="s">
        <v>94</v>
      </c>
      <c r="K198" s="3"/>
      <c r="L198" s="36"/>
      <c r="M198" s="36" t="s">
        <v>482</v>
      </c>
      <c r="N198" s="36" t="s">
        <v>202</v>
      </c>
      <c r="O198" s="5">
        <v>0</v>
      </c>
      <c r="P198" s="5">
        <v>100</v>
      </c>
      <c r="Q198" s="5">
        <v>0</v>
      </c>
      <c r="R198" s="5" t="s">
        <v>102</v>
      </c>
      <c r="S198" s="5"/>
      <c r="T198" s="44"/>
      <c r="U198" s="10">
        <v>2628703.3000000003</v>
      </c>
      <c r="V198" s="10">
        <v>2628703.3000000003</v>
      </c>
      <c r="W198" s="5"/>
      <c r="X198" s="44"/>
      <c r="Y198" s="10">
        <v>42096605.600000001</v>
      </c>
      <c r="Z198" s="10">
        <v>42096605.600000001</v>
      </c>
      <c r="AA198" s="5"/>
      <c r="AB198" s="44"/>
      <c r="AC198" s="10">
        <v>5535218.0500000007</v>
      </c>
      <c r="AD198" s="10">
        <v>5535218.0500000007</v>
      </c>
      <c r="AE198" s="10"/>
      <c r="AF198" s="44"/>
      <c r="AG198" s="10">
        <v>0</v>
      </c>
      <c r="AH198" s="10">
        <v>0</v>
      </c>
      <c r="AI198" s="5"/>
      <c r="AJ198" s="44"/>
      <c r="AK198" s="10">
        <v>0</v>
      </c>
      <c r="AL198" s="10">
        <v>0</v>
      </c>
      <c r="AM198" s="5"/>
      <c r="AN198" s="44"/>
      <c r="AO198" s="10">
        <v>0</v>
      </c>
      <c r="AP198" s="10">
        <v>0</v>
      </c>
      <c r="AQ198" s="5"/>
      <c r="AR198" s="10"/>
      <c r="AS198" s="10"/>
      <c r="AT198" s="10"/>
      <c r="AU198" s="5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>
        <f t="shared" si="15"/>
        <v>50260526.950000003</v>
      </c>
      <c r="CJ198" s="10">
        <f t="shared" si="16"/>
        <v>50260526.950000003</v>
      </c>
      <c r="CK198" s="10"/>
      <c r="CL198" s="20" t="s">
        <v>42</v>
      </c>
    </row>
    <row r="199" spans="1:90" ht="42" x14ac:dyDescent="0.35">
      <c r="A199" s="1" t="s">
        <v>682</v>
      </c>
      <c r="B199" s="1" t="s">
        <v>76</v>
      </c>
      <c r="C199" s="2" t="s">
        <v>77</v>
      </c>
      <c r="D199" s="2" t="s">
        <v>77</v>
      </c>
      <c r="E199" s="2" t="s">
        <v>546</v>
      </c>
      <c r="F199" s="5" t="s">
        <v>674</v>
      </c>
      <c r="G199" s="5" t="s">
        <v>210</v>
      </c>
      <c r="H199" s="3">
        <v>0</v>
      </c>
      <c r="I199" s="32">
        <v>44835</v>
      </c>
      <c r="J199" s="3" t="s">
        <v>547</v>
      </c>
      <c r="K199" s="3"/>
      <c r="L199" s="36" t="s">
        <v>200</v>
      </c>
      <c r="M199" s="36"/>
      <c r="N199" s="36"/>
      <c r="O199" s="5">
        <v>0</v>
      </c>
      <c r="P199" s="5">
        <v>100</v>
      </c>
      <c r="Q199" s="5">
        <v>0</v>
      </c>
      <c r="R199" s="5" t="s">
        <v>102</v>
      </c>
      <c r="S199" s="5"/>
      <c r="T199" s="44"/>
      <c r="U199" s="10">
        <v>157632960</v>
      </c>
      <c r="V199" s="10">
        <v>157632960</v>
      </c>
      <c r="W199" s="5"/>
      <c r="X199" s="44"/>
      <c r="Y199" s="10">
        <v>206964000</v>
      </c>
      <c r="Z199" s="10">
        <v>206964000</v>
      </c>
      <c r="AA199" s="5"/>
      <c r="AB199" s="44"/>
      <c r="AC199" s="10">
        <v>206964000</v>
      </c>
      <c r="AD199" s="10">
        <v>206964000</v>
      </c>
      <c r="AE199" s="10"/>
      <c r="AF199" s="44"/>
      <c r="AG199" s="10">
        <v>206964000</v>
      </c>
      <c r="AH199" s="10">
        <v>206964000</v>
      </c>
      <c r="AI199" s="5"/>
      <c r="AJ199" s="44"/>
      <c r="AK199" s="10">
        <v>0</v>
      </c>
      <c r="AL199" s="10">
        <v>0</v>
      </c>
      <c r="AM199" s="5"/>
      <c r="AN199" s="44"/>
      <c r="AO199" s="10">
        <v>0</v>
      </c>
      <c r="AP199" s="10">
        <v>0</v>
      </c>
      <c r="AQ199" s="5"/>
      <c r="AR199" s="10"/>
      <c r="AS199" s="10"/>
      <c r="AT199" s="10"/>
      <c r="AU199" s="5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>
        <f t="shared" si="15"/>
        <v>778524960</v>
      </c>
      <c r="CJ199" s="10">
        <f t="shared" si="16"/>
        <v>778524960</v>
      </c>
      <c r="CK199" s="10"/>
      <c r="CL199" s="20" t="s">
        <v>42</v>
      </c>
    </row>
    <row r="200" spans="1:90" ht="42" x14ac:dyDescent="0.35">
      <c r="A200" s="1" t="s">
        <v>550</v>
      </c>
      <c r="B200" s="1" t="s">
        <v>86</v>
      </c>
      <c r="C200" s="2" t="s">
        <v>87</v>
      </c>
      <c r="D200" s="2" t="s">
        <v>87</v>
      </c>
      <c r="E200" s="2" t="s">
        <v>551</v>
      </c>
      <c r="F200" s="5" t="s">
        <v>674</v>
      </c>
      <c r="G200" s="5" t="s">
        <v>210</v>
      </c>
      <c r="H200" s="3">
        <v>0</v>
      </c>
      <c r="I200" s="32">
        <v>44835</v>
      </c>
      <c r="J200" s="3" t="s">
        <v>438</v>
      </c>
      <c r="K200" s="3"/>
      <c r="L200" s="36"/>
      <c r="M200" s="36" t="s">
        <v>482</v>
      </c>
      <c r="N200" s="36" t="s">
        <v>201</v>
      </c>
      <c r="O200" s="5">
        <v>0</v>
      </c>
      <c r="P200" s="5">
        <v>100</v>
      </c>
      <c r="Q200" s="5">
        <v>0</v>
      </c>
      <c r="R200" s="5" t="s">
        <v>102</v>
      </c>
      <c r="S200" s="5"/>
      <c r="T200" s="44"/>
      <c r="U200" s="10">
        <v>24515040</v>
      </c>
      <c r="V200" s="10">
        <v>24515040</v>
      </c>
      <c r="W200" s="5"/>
      <c r="X200" s="44"/>
      <c r="Y200" s="10">
        <v>116061120</v>
      </c>
      <c r="Z200" s="10">
        <v>116061120</v>
      </c>
      <c r="AA200" s="5"/>
      <c r="AB200" s="44"/>
      <c r="AC200" s="10">
        <v>0</v>
      </c>
      <c r="AD200" s="10">
        <v>0</v>
      </c>
      <c r="AE200" s="10"/>
      <c r="AF200" s="44"/>
      <c r="AG200" s="10">
        <v>0</v>
      </c>
      <c r="AH200" s="10">
        <v>0</v>
      </c>
      <c r="AI200" s="5"/>
      <c r="AJ200" s="44"/>
      <c r="AK200" s="10">
        <v>0</v>
      </c>
      <c r="AL200" s="10">
        <v>0</v>
      </c>
      <c r="AM200" s="5"/>
      <c r="AN200" s="44"/>
      <c r="AO200" s="10">
        <v>0</v>
      </c>
      <c r="AP200" s="10">
        <v>0</v>
      </c>
      <c r="AQ200" s="5"/>
      <c r="AR200" s="10"/>
      <c r="AS200" s="10"/>
      <c r="AT200" s="10"/>
      <c r="AU200" s="5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>
        <f t="shared" si="15"/>
        <v>140576160</v>
      </c>
      <c r="CJ200" s="10">
        <f t="shared" si="16"/>
        <v>140576160</v>
      </c>
      <c r="CK200" s="10"/>
      <c r="CL200" s="20" t="s">
        <v>42</v>
      </c>
    </row>
    <row r="201" spans="1:90" ht="31.5" x14ac:dyDescent="0.35">
      <c r="A201" s="1" t="s">
        <v>553</v>
      </c>
      <c r="B201" s="1" t="s">
        <v>71</v>
      </c>
      <c r="C201" s="2" t="s">
        <v>539</v>
      </c>
      <c r="D201" s="2" t="s">
        <v>540</v>
      </c>
      <c r="E201" s="2" t="s">
        <v>554</v>
      </c>
      <c r="F201" s="5" t="s">
        <v>674</v>
      </c>
      <c r="G201" s="5" t="s">
        <v>205</v>
      </c>
      <c r="H201" s="3">
        <v>70</v>
      </c>
      <c r="I201" s="32">
        <v>44835</v>
      </c>
      <c r="J201" s="3" t="s">
        <v>33</v>
      </c>
      <c r="K201" s="3"/>
      <c r="L201" s="36" t="s">
        <v>200</v>
      </c>
      <c r="M201" s="36"/>
      <c r="N201" s="36"/>
      <c r="O201" s="5">
        <v>0</v>
      </c>
      <c r="P201" s="5">
        <v>100</v>
      </c>
      <c r="Q201" s="5">
        <v>0</v>
      </c>
      <c r="R201" s="5" t="s">
        <v>102</v>
      </c>
      <c r="S201" s="5"/>
      <c r="T201" s="44"/>
      <c r="U201" s="10">
        <v>911000</v>
      </c>
      <c r="V201" s="10">
        <v>1020320.0000000001</v>
      </c>
      <c r="W201" s="5"/>
      <c r="X201" s="44"/>
      <c r="Y201" s="10">
        <v>1644000</v>
      </c>
      <c r="Z201" s="10">
        <v>1841280.0000000002</v>
      </c>
      <c r="AA201" s="5"/>
      <c r="AB201" s="44"/>
      <c r="AC201" s="10">
        <v>1644000</v>
      </c>
      <c r="AD201" s="10">
        <v>1841280.0000000002</v>
      </c>
      <c r="AE201" s="10"/>
      <c r="AF201" s="44"/>
      <c r="AG201" s="10">
        <v>1644000</v>
      </c>
      <c r="AH201" s="10">
        <v>1841280.0000000002</v>
      </c>
      <c r="AI201" s="5"/>
      <c r="AJ201" s="44"/>
      <c r="AK201" s="10">
        <v>0</v>
      </c>
      <c r="AL201" s="10">
        <v>0</v>
      </c>
      <c r="AM201" s="5"/>
      <c r="AN201" s="44"/>
      <c r="AO201" s="10">
        <v>0</v>
      </c>
      <c r="AP201" s="10">
        <v>0</v>
      </c>
      <c r="AQ201" s="5"/>
      <c r="AR201" s="10"/>
      <c r="AS201" s="10"/>
      <c r="AT201" s="10"/>
      <c r="AU201" s="5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>
        <f t="shared" si="15"/>
        <v>5843000</v>
      </c>
      <c r="CJ201" s="10">
        <f t="shared" si="16"/>
        <v>6544160.0000000009</v>
      </c>
      <c r="CK201" s="10"/>
      <c r="CL201" s="20" t="s">
        <v>42</v>
      </c>
    </row>
    <row r="202" spans="1:90" ht="31.5" x14ac:dyDescent="0.35">
      <c r="A202" s="1" t="s">
        <v>709</v>
      </c>
      <c r="B202" s="1" t="s">
        <v>78</v>
      </c>
      <c r="C202" s="2" t="s">
        <v>79</v>
      </c>
      <c r="D202" s="2" t="s">
        <v>507</v>
      </c>
      <c r="E202" s="2" t="s">
        <v>555</v>
      </c>
      <c r="F202" s="5" t="s">
        <v>674</v>
      </c>
      <c r="G202" s="5" t="s">
        <v>210</v>
      </c>
      <c r="H202" s="3">
        <v>0</v>
      </c>
      <c r="I202" s="32">
        <v>44835</v>
      </c>
      <c r="J202" s="3" t="s">
        <v>211</v>
      </c>
      <c r="K202" s="3"/>
      <c r="L202" s="36"/>
      <c r="M202" s="36" t="s">
        <v>556</v>
      </c>
      <c r="N202" s="36" t="s">
        <v>557</v>
      </c>
      <c r="O202" s="5">
        <v>0</v>
      </c>
      <c r="P202" s="5">
        <v>100</v>
      </c>
      <c r="Q202" s="5">
        <v>0</v>
      </c>
      <c r="R202" s="5" t="s">
        <v>102</v>
      </c>
      <c r="S202" s="5"/>
      <c r="T202" s="44"/>
      <c r="U202" s="10">
        <v>14673062</v>
      </c>
      <c r="V202" s="10">
        <v>14673062</v>
      </c>
      <c r="W202" s="5"/>
      <c r="X202" s="44"/>
      <c r="Y202" s="10">
        <v>189485520</v>
      </c>
      <c r="Z202" s="10">
        <v>189485520</v>
      </c>
      <c r="AA202" s="5"/>
      <c r="AB202" s="44"/>
      <c r="AC202" s="10">
        <v>107097090</v>
      </c>
      <c r="AD202" s="10">
        <v>107097090</v>
      </c>
      <c r="AE202" s="10"/>
      <c r="AF202" s="44"/>
      <c r="AG202" s="10">
        <v>0</v>
      </c>
      <c r="AH202" s="10">
        <v>0</v>
      </c>
      <c r="AI202" s="5"/>
      <c r="AJ202" s="44"/>
      <c r="AK202" s="10">
        <v>0</v>
      </c>
      <c r="AL202" s="10">
        <v>0</v>
      </c>
      <c r="AM202" s="5"/>
      <c r="AN202" s="44"/>
      <c r="AO202" s="10">
        <v>0</v>
      </c>
      <c r="AP202" s="10">
        <v>0</v>
      </c>
      <c r="AQ202" s="5"/>
      <c r="AR202" s="10"/>
      <c r="AS202" s="10"/>
      <c r="AT202" s="10"/>
      <c r="AU202" s="5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>
        <f t="shared" si="15"/>
        <v>311255672</v>
      </c>
      <c r="CJ202" s="10">
        <f t="shared" si="16"/>
        <v>311255672</v>
      </c>
      <c r="CK202" s="10"/>
      <c r="CL202" s="20" t="s">
        <v>42</v>
      </c>
    </row>
    <row r="203" spans="1:90" ht="31.5" x14ac:dyDescent="0.35">
      <c r="A203" s="1" t="s">
        <v>708</v>
      </c>
      <c r="B203" s="1" t="s">
        <v>45</v>
      </c>
      <c r="C203" s="2" t="s">
        <v>46</v>
      </c>
      <c r="D203" s="2" t="s">
        <v>46</v>
      </c>
      <c r="E203" s="2" t="s">
        <v>558</v>
      </c>
      <c r="F203" s="5" t="s">
        <v>674</v>
      </c>
      <c r="G203" s="5" t="s">
        <v>210</v>
      </c>
      <c r="H203" s="3">
        <v>0</v>
      </c>
      <c r="I203" s="32">
        <v>44835</v>
      </c>
      <c r="J203" s="3" t="s">
        <v>559</v>
      </c>
      <c r="K203" s="3"/>
      <c r="L203" s="36"/>
      <c r="M203" s="36" t="s">
        <v>482</v>
      </c>
      <c r="N203" s="36" t="s">
        <v>560</v>
      </c>
      <c r="O203" s="5">
        <v>0</v>
      </c>
      <c r="P203" s="5">
        <v>100</v>
      </c>
      <c r="Q203" s="5">
        <v>0</v>
      </c>
      <c r="R203" s="5" t="s">
        <v>102</v>
      </c>
      <c r="S203" s="5"/>
      <c r="T203" s="44"/>
      <c r="U203" s="10">
        <v>132720489</v>
      </c>
      <c r="V203" s="10">
        <v>132720489</v>
      </c>
      <c r="W203" s="5"/>
      <c r="X203" s="44"/>
      <c r="Y203" s="10">
        <v>545152181</v>
      </c>
      <c r="Z203" s="10">
        <v>545152181</v>
      </c>
      <c r="AA203" s="5"/>
      <c r="AB203" s="44"/>
      <c r="AC203" s="10">
        <v>323152181</v>
      </c>
      <c r="AD203" s="10">
        <v>323152181</v>
      </c>
      <c r="AE203" s="10"/>
      <c r="AF203" s="44"/>
      <c r="AG203" s="10">
        <v>132720489</v>
      </c>
      <c r="AH203" s="10">
        <v>132720489</v>
      </c>
      <c r="AI203" s="5"/>
      <c r="AJ203" s="44"/>
      <c r="AK203" s="10">
        <v>0</v>
      </c>
      <c r="AL203" s="10">
        <v>0</v>
      </c>
      <c r="AM203" s="5"/>
      <c r="AN203" s="44"/>
      <c r="AO203" s="10">
        <v>0</v>
      </c>
      <c r="AP203" s="10">
        <v>0</v>
      </c>
      <c r="AQ203" s="5"/>
      <c r="AR203" s="10"/>
      <c r="AS203" s="10"/>
      <c r="AT203" s="10"/>
      <c r="AU203" s="5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>
        <f t="shared" si="15"/>
        <v>1133745340</v>
      </c>
      <c r="CJ203" s="10">
        <f t="shared" si="16"/>
        <v>1133745340</v>
      </c>
      <c r="CK203" s="10"/>
      <c r="CL203" s="20" t="s">
        <v>42</v>
      </c>
    </row>
    <row r="204" spans="1:90" ht="31.5" x14ac:dyDescent="0.35">
      <c r="A204" s="1" t="s">
        <v>574</v>
      </c>
      <c r="B204" s="1" t="s">
        <v>58</v>
      </c>
      <c r="C204" s="2" t="s">
        <v>59</v>
      </c>
      <c r="D204" s="2" t="s">
        <v>59</v>
      </c>
      <c r="E204" s="2" t="s">
        <v>575</v>
      </c>
      <c r="F204" s="5" t="s">
        <v>674</v>
      </c>
      <c r="G204" s="5" t="s">
        <v>205</v>
      </c>
      <c r="H204" s="3">
        <v>100</v>
      </c>
      <c r="I204" s="32">
        <v>44835</v>
      </c>
      <c r="J204" s="3" t="s">
        <v>36</v>
      </c>
      <c r="K204" s="3"/>
      <c r="L204" s="36" t="s">
        <v>201</v>
      </c>
      <c r="M204" s="36"/>
      <c r="N204" s="36"/>
      <c r="O204" s="5">
        <v>0</v>
      </c>
      <c r="P204" s="5">
        <v>100</v>
      </c>
      <c r="Q204" s="5">
        <v>0</v>
      </c>
      <c r="R204" s="5" t="s">
        <v>102</v>
      </c>
      <c r="S204" s="5"/>
      <c r="T204" s="44"/>
      <c r="U204" s="10">
        <v>1000000</v>
      </c>
      <c r="V204" s="10">
        <v>1120000</v>
      </c>
      <c r="W204" s="5"/>
      <c r="X204" s="44"/>
      <c r="Y204" s="10">
        <v>3000000</v>
      </c>
      <c r="Z204" s="10">
        <v>3360000.0000000005</v>
      </c>
      <c r="AA204" s="5"/>
      <c r="AB204" s="44"/>
      <c r="AC204" s="10">
        <v>0</v>
      </c>
      <c r="AD204" s="10">
        <v>0</v>
      </c>
      <c r="AE204" s="10"/>
      <c r="AF204" s="44"/>
      <c r="AG204" s="10">
        <v>0</v>
      </c>
      <c r="AH204" s="10">
        <v>0</v>
      </c>
      <c r="AI204" s="5"/>
      <c r="AJ204" s="44"/>
      <c r="AK204" s="10">
        <v>0</v>
      </c>
      <c r="AL204" s="10">
        <v>0</v>
      </c>
      <c r="AM204" s="5"/>
      <c r="AN204" s="44"/>
      <c r="AO204" s="10">
        <v>0</v>
      </c>
      <c r="AP204" s="10">
        <v>0</v>
      </c>
      <c r="AQ204" s="5"/>
      <c r="AR204" s="10"/>
      <c r="AS204" s="10"/>
      <c r="AT204" s="10"/>
      <c r="AU204" s="5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>
        <f t="shared" si="15"/>
        <v>4000000</v>
      </c>
      <c r="CJ204" s="10">
        <f t="shared" si="16"/>
        <v>4480000</v>
      </c>
      <c r="CK204" s="10"/>
      <c r="CL204" s="20" t="s">
        <v>42</v>
      </c>
    </row>
    <row r="205" spans="1:90" ht="42" x14ac:dyDescent="0.35">
      <c r="A205" s="1" t="s">
        <v>562</v>
      </c>
      <c r="B205" s="1" t="s">
        <v>64</v>
      </c>
      <c r="C205" s="2" t="s">
        <v>65</v>
      </c>
      <c r="D205" s="2" t="s">
        <v>65</v>
      </c>
      <c r="E205" s="2" t="s">
        <v>567</v>
      </c>
      <c r="F205" s="5" t="s">
        <v>674</v>
      </c>
      <c r="G205" s="5" t="s">
        <v>205</v>
      </c>
      <c r="H205" s="3">
        <v>0</v>
      </c>
      <c r="I205" s="32">
        <v>44835</v>
      </c>
      <c r="J205" s="3" t="s">
        <v>559</v>
      </c>
      <c r="K205" s="3"/>
      <c r="L205" s="36"/>
      <c r="M205" s="36" t="s">
        <v>482</v>
      </c>
      <c r="N205" s="36" t="s">
        <v>560</v>
      </c>
      <c r="O205" s="5">
        <v>0</v>
      </c>
      <c r="P205" s="5">
        <v>100</v>
      </c>
      <c r="Q205" s="5">
        <v>0</v>
      </c>
      <c r="R205" s="5" t="s">
        <v>102</v>
      </c>
      <c r="S205" s="5"/>
      <c r="T205" s="44"/>
      <c r="U205" s="10">
        <v>9460000</v>
      </c>
      <c r="V205" s="10">
        <v>9460000</v>
      </c>
      <c r="W205" s="5"/>
      <c r="X205" s="44"/>
      <c r="Y205" s="10">
        <v>23650000</v>
      </c>
      <c r="Z205" s="10">
        <v>23650000</v>
      </c>
      <c r="AA205" s="5"/>
      <c r="AB205" s="44"/>
      <c r="AC205" s="10">
        <v>23650000</v>
      </c>
      <c r="AD205" s="10">
        <v>23650000</v>
      </c>
      <c r="AE205" s="10"/>
      <c r="AF205" s="44"/>
      <c r="AG205" s="10">
        <v>9460000</v>
      </c>
      <c r="AH205" s="10">
        <v>9460000</v>
      </c>
      <c r="AI205" s="5"/>
      <c r="AJ205" s="44"/>
      <c r="AK205" s="10">
        <v>0</v>
      </c>
      <c r="AL205" s="10">
        <v>0</v>
      </c>
      <c r="AM205" s="5"/>
      <c r="AN205" s="44"/>
      <c r="AO205" s="10">
        <v>0</v>
      </c>
      <c r="AP205" s="10">
        <v>0</v>
      </c>
      <c r="AQ205" s="5"/>
      <c r="AR205" s="10"/>
      <c r="AS205" s="10"/>
      <c r="AT205" s="10"/>
      <c r="AU205" s="5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>
        <f t="shared" si="15"/>
        <v>66220000</v>
      </c>
      <c r="CJ205" s="10">
        <f t="shared" si="16"/>
        <v>66220000</v>
      </c>
      <c r="CK205" s="10"/>
      <c r="CL205" s="20" t="s">
        <v>42</v>
      </c>
    </row>
    <row r="206" spans="1:90" ht="31.5" x14ac:dyDescent="0.35">
      <c r="A206" s="1" t="s">
        <v>563</v>
      </c>
      <c r="B206" s="1" t="s">
        <v>302</v>
      </c>
      <c r="C206" s="2" t="s">
        <v>303</v>
      </c>
      <c r="D206" s="2" t="s">
        <v>303</v>
      </c>
      <c r="E206" s="2" t="s">
        <v>568</v>
      </c>
      <c r="F206" s="5" t="s">
        <v>674</v>
      </c>
      <c r="G206" s="5" t="s">
        <v>205</v>
      </c>
      <c r="H206" s="3">
        <v>0</v>
      </c>
      <c r="I206" s="32">
        <v>44835</v>
      </c>
      <c r="J206" s="3" t="s">
        <v>570</v>
      </c>
      <c r="K206" s="3"/>
      <c r="L206" s="36"/>
      <c r="M206" s="36" t="s">
        <v>511</v>
      </c>
      <c r="N206" s="36" t="s">
        <v>571</v>
      </c>
      <c r="O206" s="5">
        <v>0</v>
      </c>
      <c r="P206" s="5">
        <v>100</v>
      </c>
      <c r="Q206" s="5">
        <v>0</v>
      </c>
      <c r="R206" s="5" t="s">
        <v>102</v>
      </c>
      <c r="S206" s="5"/>
      <c r="T206" s="44"/>
      <c r="U206" s="10">
        <v>0</v>
      </c>
      <c r="V206" s="10">
        <v>0</v>
      </c>
      <c r="W206" s="5"/>
      <c r="X206" s="44"/>
      <c r="Y206" s="10">
        <v>352805780</v>
      </c>
      <c r="Z206" s="10">
        <v>352805780</v>
      </c>
      <c r="AA206" s="5"/>
      <c r="AB206" s="44"/>
      <c r="AC206" s="10">
        <v>2116834680</v>
      </c>
      <c r="AD206" s="10">
        <v>2116834680</v>
      </c>
      <c r="AE206" s="10"/>
      <c r="AF206" s="44"/>
      <c r="AG206" s="10">
        <v>2116834680</v>
      </c>
      <c r="AH206" s="10">
        <v>2116834680</v>
      </c>
      <c r="AI206" s="5"/>
      <c r="AJ206" s="44"/>
      <c r="AK206" s="10">
        <v>2116834680</v>
      </c>
      <c r="AL206" s="10">
        <v>2116834680</v>
      </c>
      <c r="AM206" s="5"/>
      <c r="AN206" s="44"/>
      <c r="AO206" s="10">
        <v>2116834680</v>
      </c>
      <c r="AP206" s="10">
        <v>2116834680</v>
      </c>
      <c r="AQ206" s="5"/>
      <c r="AR206" s="44"/>
      <c r="AS206" s="10">
        <v>2116834680</v>
      </c>
      <c r="AT206" s="10">
        <v>2116834680</v>
      </c>
      <c r="AU206" s="5"/>
      <c r="AV206" s="44"/>
      <c r="AW206" s="10">
        <v>2116834680</v>
      </c>
      <c r="AX206" s="10">
        <v>2116834680</v>
      </c>
      <c r="AY206" s="10"/>
      <c r="AZ206" s="44"/>
      <c r="BA206" s="10">
        <v>2116834680</v>
      </c>
      <c r="BB206" s="10">
        <v>2116834680</v>
      </c>
      <c r="BC206" s="10"/>
      <c r="BD206" s="44"/>
      <c r="BE206" s="10">
        <v>9693078694</v>
      </c>
      <c r="BF206" s="10">
        <v>9693078694</v>
      </c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>
        <f>U206+Y206+AC206+AG206+AK206+AO206+AS206+AW206+BA206+BE206+BH206+BL206</f>
        <v>24863727234</v>
      </c>
      <c r="CJ206" s="10">
        <f>V206+Z206+AD206+AH206+AL206+AP206+AT206+AX206+BB206+BF206+BI206+BM206</f>
        <v>24863727234</v>
      </c>
      <c r="CK206" s="10"/>
      <c r="CL206" s="20" t="s">
        <v>42</v>
      </c>
    </row>
    <row r="207" spans="1:90" ht="21" x14ac:dyDescent="0.35">
      <c r="A207" s="1" t="s">
        <v>564</v>
      </c>
      <c r="B207" s="1" t="s">
        <v>302</v>
      </c>
      <c r="C207" s="2" t="s">
        <v>303</v>
      </c>
      <c r="D207" s="2" t="s">
        <v>303</v>
      </c>
      <c r="E207" s="2" t="s">
        <v>569</v>
      </c>
      <c r="F207" s="5" t="s">
        <v>674</v>
      </c>
      <c r="G207" s="5" t="s">
        <v>205</v>
      </c>
      <c r="H207" s="3">
        <v>0</v>
      </c>
      <c r="I207" s="32">
        <v>44835</v>
      </c>
      <c r="J207" s="3" t="s">
        <v>570</v>
      </c>
      <c r="K207" s="3"/>
      <c r="L207" s="36"/>
      <c r="M207" s="36" t="s">
        <v>572</v>
      </c>
      <c r="N207" s="36" t="s">
        <v>573</v>
      </c>
      <c r="O207" s="5">
        <v>0</v>
      </c>
      <c r="P207" s="5">
        <v>100</v>
      </c>
      <c r="Q207" s="5">
        <v>0</v>
      </c>
      <c r="R207" s="5" t="s">
        <v>102</v>
      </c>
      <c r="S207" s="5"/>
      <c r="T207" s="44"/>
      <c r="U207" s="10">
        <v>0</v>
      </c>
      <c r="V207" s="10">
        <v>0</v>
      </c>
      <c r="W207" s="5"/>
      <c r="X207" s="44"/>
      <c r="Y207" s="10">
        <v>0</v>
      </c>
      <c r="Z207" s="10">
        <v>0</v>
      </c>
      <c r="AA207" s="5"/>
      <c r="AB207" s="44"/>
      <c r="AC207" s="10">
        <v>2128185000</v>
      </c>
      <c r="AD207" s="10">
        <v>2128185000</v>
      </c>
      <c r="AE207" s="10"/>
      <c r="AF207" s="44"/>
      <c r="AG207" s="10">
        <v>2128185000</v>
      </c>
      <c r="AH207" s="10">
        <v>2128185000</v>
      </c>
      <c r="AI207" s="5"/>
      <c r="AJ207" s="44"/>
      <c r="AK207" s="10">
        <v>2128185000</v>
      </c>
      <c r="AL207" s="10">
        <v>2128185000</v>
      </c>
      <c r="AM207" s="5"/>
      <c r="AN207" s="44"/>
      <c r="AO207" s="10">
        <v>2128185000</v>
      </c>
      <c r="AP207" s="10">
        <v>2128185000</v>
      </c>
      <c r="AQ207" s="5"/>
      <c r="AR207" s="44"/>
      <c r="AS207" s="10">
        <v>2128185000</v>
      </c>
      <c r="AT207" s="10">
        <v>2128185000</v>
      </c>
      <c r="AU207" s="5"/>
      <c r="AV207" s="44"/>
      <c r="AW207" s="10">
        <v>2128185000</v>
      </c>
      <c r="AX207" s="10">
        <v>2128185000</v>
      </c>
      <c r="AY207" s="10"/>
      <c r="AZ207" s="44"/>
      <c r="BA207" s="10">
        <v>2128185000</v>
      </c>
      <c r="BB207" s="10">
        <v>2128185000</v>
      </c>
      <c r="BC207" s="10"/>
      <c r="BD207" s="44"/>
      <c r="BE207" s="10">
        <v>10434443762</v>
      </c>
      <c r="BF207" s="10">
        <v>10434443762</v>
      </c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>
        <f>U207+Y207+AC207+AG207+AK207+AO207+AS207+AW207+BA207+BE207+BH207+BL207</f>
        <v>25331738762</v>
      </c>
      <c r="CJ207" s="10">
        <f>V207+Z207+AD207+AH207+AL207+AP207+AT207+AX207+BB207+BF207+BI207+BM207</f>
        <v>25331738762</v>
      </c>
      <c r="CK207" s="10"/>
      <c r="CL207" s="20" t="s">
        <v>42</v>
      </c>
    </row>
    <row r="208" spans="1:90" ht="21" x14ac:dyDescent="0.35">
      <c r="A208" s="1" t="s">
        <v>565</v>
      </c>
      <c r="B208" s="1" t="s">
        <v>302</v>
      </c>
      <c r="C208" s="2" t="s">
        <v>303</v>
      </c>
      <c r="D208" s="2" t="s">
        <v>303</v>
      </c>
      <c r="E208" s="2" t="s">
        <v>328</v>
      </c>
      <c r="F208" s="5" t="s">
        <v>674</v>
      </c>
      <c r="G208" s="5" t="s">
        <v>205</v>
      </c>
      <c r="H208" s="3">
        <v>0</v>
      </c>
      <c r="I208" s="32">
        <v>44835</v>
      </c>
      <c r="J208" s="3" t="s">
        <v>570</v>
      </c>
      <c r="K208" s="3"/>
      <c r="L208" s="36"/>
      <c r="M208" s="36" t="s">
        <v>332</v>
      </c>
      <c r="N208" s="36" t="s">
        <v>333</v>
      </c>
      <c r="O208" s="5">
        <v>0</v>
      </c>
      <c r="P208" s="5">
        <v>100</v>
      </c>
      <c r="Q208" s="5">
        <v>0</v>
      </c>
      <c r="R208" s="5" t="s">
        <v>102</v>
      </c>
      <c r="S208" s="5"/>
      <c r="T208" s="44"/>
      <c r="U208" s="10">
        <v>0</v>
      </c>
      <c r="V208" s="10">
        <v>0</v>
      </c>
      <c r="W208" s="5"/>
      <c r="X208" s="44"/>
      <c r="Y208" s="10">
        <v>0</v>
      </c>
      <c r="Z208" s="10">
        <v>0</v>
      </c>
      <c r="AA208" s="5"/>
      <c r="AB208" s="44"/>
      <c r="AC208" s="10">
        <v>1950836250</v>
      </c>
      <c r="AD208" s="10">
        <v>1950836250</v>
      </c>
      <c r="AE208" s="10"/>
      <c r="AF208" s="44"/>
      <c r="AG208" s="10">
        <v>2128185000</v>
      </c>
      <c r="AH208" s="10">
        <v>2128185000</v>
      </c>
      <c r="AI208" s="5"/>
      <c r="AJ208" s="44"/>
      <c r="AK208" s="10">
        <v>2128185000</v>
      </c>
      <c r="AL208" s="10">
        <v>2128185000</v>
      </c>
      <c r="AM208" s="5"/>
      <c r="AN208" s="44"/>
      <c r="AO208" s="10">
        <v>2128185000</v>
      </c>
      <c r="AP208" s="10">
        <v>2128185000</v>
      </c>
      <c r="AQ208" s="5"/>
      <c r="AR208" s="44"/>
      <c r="AS208" s="10">
        <v>2128185000</v>
      </c>
      <c r="AT208" s="10">
        <v>2128185000</v>
      </c>
      <c r="AU208" s="5"/>
      <c r="AV208" s="44"/>
      <c r="AW208" s="10">
        <v>2128185000</v>
      </c>
      <c r="AX208" s="10">
        <v>2128185000</v>
      </c>
      <c r="AY208" s="10"/>
      <c r="AZ208" s="44"/>
      <c r="BA208" s="10">
        <v>2128185000</v>
      </c>
      <c r="BB208" s="10">
        <v>2128185000</v>
      </c>
      <c r="BC208" s="10"/>
      <c r="BD208" s="44"/>
      <c r="BE208" s="10">
        <v>2128185000</v>
      </c>
      <c r="BF208" s="10">
        <v>2128185000</v>
      </c>
      <c r="BG208" s="10"/>
      <c r="BH208" s="44"/>
      <c r="BI208" s="10">
        <v>8483607512</v>
      </c>
      <c r="BJ208" s="10">
        <v>8483607512</v>
      </c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>
        <f t="shared" ref="CI208:CJ210" si="17">U208+Y208+AC208+AG208+AK208+AO208+AS208+AW208+BA208+BE208+BI208+BL208</f>
        <v>25331738762</v>
      </c>
      <c r="CJ208" s="10">
        <f t="shared" si="17"/>
        <v>25331738762</v>
      </c>
      <c r="CK208" s="10"/>
      <c r="CL208" s="20" t="s">
        <v>42</v>
      </c>
    </row>
    <row r="209" spans="1:90" ht="21" x14ac:dyDescent="0.35">
      <c r="A209" s="1" t="s">
        <v>566</v>
      </c>
      <c r="B209" s="1" t="s">
        <v>302</v>
      </c>
      <c r="C209" s="2" t="s">
        <v>303</v>
      </c>
      <c r="D209" s="2" t="s">
        <v>303</v>
      </c>
      <c r="E209" s="2" t="s">
        <v>329</v>
      </c>
      <c r="F209" s="5" t="s">
        <v>674</v>
      </c>
      <c r="G209" s="5" t="s">
        <v>205</v>
      </c>
      <c r="H209" s="3">
        <v>0</v>
      </c>
      <c r="I209" s="32">
        <v>44835</v>
      </c>
      <c r="J209" s="3" t="s">
        <v>570</v>
      </c>
      <c r="K209" s="3"/>
      <c r="L209" s="36"/>
      <c r="M209" s="36" t="s">
        <v>228</v>
      </c>
      <c r="N209" s="36" t="s">
        <v>334</v>
      </c>
      <c r="O209" s="5">
        <v>0</v>
      </c>
      <c r="P209" s="5">
        <v>100</v>
      </c>
      <c r="Q209" s="5">
        <v>0</v>
      </c>
      <c r="R209" s="5" t="s">
        <v>102</v>
      </c>
      <c r="S209" s="5"/>
      <c r="T209" s="44"/>
      <c r="U209" s="10">
        <v>0</v>
      </c>
      <c r="V209" s="10">
        <v>0</v>
      </c>
      <c r="W209" s="5"/>
      <c r="X209" s="44"/>
      <c r="Y209" s="10">
        <v>0</v>
      </c>
      <c r="Z209" s="10">
        <v>0</v>
      </c>
      <c r="AA209" s="5"/>
      <c r="AB209" s="44"/>
      <c r="AC209" s="10">
        <v>1600395120</v>
      </c>
      <c r="AD209" s="10">
        <v>1600395120</v>
      </c>
      <c r="AE209" s="10"/>
      <c r="AF209" s="44"/>
      <c r="AG209" s="10">
        <v>2133860160</v>
      </c>
      <c r="AH209" s="10">
        <v>2133860160</v>
      </c>
      <c r="AI209" s="5"/>
      <c r="AJ209" s="44"/>
      <c r="AK209" s="10">
        <v>2133860160</v>
      </c>
      <c r="AL209" s="10">
        <v>2133860160</v>
      </c>
      <c r="AM209" s="5"/>
      <c r="AN209" s="44"/>
      <c r="AO209" s="10">
        <v>2133860160</v>
      </c>
      <c r="AP209" s="10">
        <v>2133860160</v>
      </c>
      <c r="AQ209" s="5"/>
      <c r="AR209" s="44"/>
      <c r="AS209" s="10">
        <v>2133860160</v>
      </c>
      <c r="AT209" s="10">
        <v>2133860160</v>
      </c>
      <c r="AU209" s="5"/>
      <c r="AV209" s="44"/>
      <c r="AW209" s="10">
        <v>2133860160</v>
      </c>
      <c r="AX209" s="10">
        <v>2133860160</v>
      </c>
      <c r="AY209" s="10"/>
      <c r="AZ209" s="44"/>
      <c r="BA209" s="10">
        <v>2133860160</v>
      </c>
      <c r="BB209" s="10">
        <v>2133860160</v>
      </c>
      <c r="BC209" s="10"/>
      <c r="BD209" s="44"/>
      <c r="BE209" s="10">
        <v>2133860160</v>
      </c>
      <c r="BF209" s="10">
        <v>2133860160</v>
      </c>
      <c r="BG209" s="10"/>
      <c r="BH209" s="44"/>
      <c r="BI209" s="10">
        <v>8839723802</v>
      </c>
      <c r="BJ209" s="10">
        <v>8839723802</v>
      </c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>
        <f t="shared" si="17"/>
        <v>25377140042</v>
      </c>
      <c r="CJ209" s="10">
        <f t="shared" si="17"/>
        <v>25377140042</v>
      </c>
      <c r="CK209" s="10"/>
      <c r="CL209" s="20" t="s">
        <v>42</v>
      </c>
    </row>
    <row r="210" spans="1:90" ht="31.5" x14ac:dyDescent="0.35">
      <c r="A210" s="1" t="s">
        <v>712</v>
      </c>
      <c r="B210" s="1" t="s">
        <v>688</v>
      </c>
      <c r="C210" s="2" t="s">
        <v>689</v>
      </c>
      <c r="D210" s="2" t="s">
        <v>689</v>
      </c>
      <c r="E210" s="2" t="s">
        <v>690</v>
      </c>
      <c r="F210" s="5" t="s">
        <v>674</v>
      </c>
      <c r="G210" s="5" t="s">
        <v>691</v>
      </c>
      <c r="H210" s="3">
        <v>100</v>
      </c>
      <c r="I210" s="32">
        <v>44835</v>
      </c>
      <c r="J210" s="3" t="s">
        <v>33</v>
      </c>
      <c r="K210" s="3"/>
      <c r="L210" s="36" t="s">
        <v>202</v>
      </c>
      <c r="M210" s="36"/>
      <c r="N210" s="36"/>
      <c r="O210" s="5">
        <v>0</v>
      </c>
      <c r="P210" s="5">
        <v>100</v>
      </c>
      <c r="Q210" s="5">
        <v>0</v>
      </c>
      <c r="R210" s="5" t="s">
        <v>102</v>
      </c>
      <c r="S210" s="5"/>
      <c r="T210" s="44"/>
      <c r="U210" s="10">
        <v>0</v>
      </c>
      <c r="V210" s="10">
        <v>0</v>
      </c>
      <c r="W210" s="5"/>
      <c r="X210" s="44"/>
      <c r="Y210" s="10">
        <v>102000000</v>
      </c>
      <c r="Z210" s="10">
        <v>114240000.00000001</v>
      </c>
      <c r="AA210" s="5"/>
      <c r="AB210" s="44"/>
      <c r="AC210" s="10">
        <v>133000000</v>
      </c>
      <c r="AD210" s="10">
        <v>148960000</v>
      </c>
      <c r="AE210" s="10"/>
      <c r="AF210" s="44"/>
      <c r="AG210" s="10"/>
      <c r="AH210" s="10"/>
      <c r="AI210" s="5"/>
      <c r="AJ210" s="44"/>
      <c r="AK210" s="10"/>
      <c r="AL210" s="10"/>
      <c r="AM210" s="5"/>
      <c r="AN210" s="44"/>
      <c r="AO210" s="10"/>
      <c r="AP210" s="10"/>
      <c r="AQ210" s="5"/>
      <c r="AR210" s="44"/>
      <c r="AS210" s="10"/>
      <c r="AT210" s="10"/>
      <c r="AU210" s="5"/>
      <c r="AV210" s="44"/>
      <c r="AW210" s="10"/>
      <c r="AX210" s="10"/>
      <c r="AY210" s="10"/>
      <c r="AZ210" s="44"/>
      <c r="BA210" s="10"/>
      <c r="BB210" s="10"/>
      <c r="BC210" s="10"/>
      <c r="BD210" s="44"/>
      <c r="BE210" s="10"/>
      <c r="BF210" s="10"/>
      <c r="BG210" s="10"/>
      <c r="BH210" s="44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>
        <f t="shared" si="17"/>
        <v>235000000</v>
      </c>
      <c r="CJ210" s="10">
        <f t="shared" si="17"/>
        <v>263200000</v>
      </c>
      <c r="CK210" s="10"/>
      <c r="CL210" s="20" t="s">
        <v>42</v>
      </c>
    </row>
    <row r="211" spans="1:90" ht="31.5" x14ac:dyDescent="0.35">
      <c r="A211" s="1" t="s">
        <v>620</v>
      </c>
      <c r="B211" s="1" t="s">
        <v>55</v>
      </c>
      <c r="C211" s="2" t="s">
        <v>56</v>
      </c>
      <c r="D211" s="2" t="s">
        <v>56</v>
      </c>
      <c r="E211" s="2" t="s">
        <v>587</v>
      </c>
      <c r="F211" s="5" t="s">
        <v>674</v>
      </c>
      <c r="G211" s="5" t="s">
        <v>210</v>
      </c>
      <c r="H211" s="3">
        <v>0</v>
      </c>
      <c r="I211" s="32">
        <v>44866</v>
      </c>
      <c r="J211" s="3" t="s">
        <v>438</v>
      </c>
      <c r="K211" s="3"/>
      <c r="L211" s="36"/>
      <c r="M211" s="36" t="s">
        <v>609</v>
      </c>
      <c r="N211" s="36" t="s">
        <v>201</v>
      </c>
      <c r="O211" s="5">
        <v>0</v>
      </c>
      <c r="P211" s="5">
        <v>100</v>
      </c>
      <c r="Q211" s="5">
        <v>0</v>
      </c>
      <c r="R211" s="5" t="s">
        <v>102</v>
      </c>
      <c r="S211" s="5"/>
      <c r="T211" s="44"/>
      <c r="U211" s="10">
        <v>4585770</v>
      </c>
      <c r="V211" s="10">
        <v>4585770</v>
      </c>
      <c r="W211" s="5"/>
      <c r="X211" s="44"/>
      <c r="Y211" s="10">
        <v>19580510</v>
      </c>
      <c r="Z211" s="10">
        <v>19580510</v>
      </c>
      <c r="AA211" s="5"/>
      <c r="AB211" s="44"/>
      <c r="AC211" s="10">
        <v>0</v>
      </c>
      <c r="AD211" s="10">
        <v>0</v>
      </c>
      <c r="AE211" s="10"/>
      <c r="AF211" s="44"/>
      <c r="AG211" s="10">
        <v>0</v>
      </c>
      <c r="AH211" s="10">
        <v>0</v>
      </c>
      <c r="AI211" s="5"/>
      <c r="AJ211" s="44"/>
      <c r="AK211" s="10">
        <v>0</v>
      </c>
      <c r="AL211" s="10">
        <v>0</v>
      </c>
      <c r="AM211" s="5"/>
      <c r="AN211" s="44"/>
      <c r="AO211" s="10">
        <v>0</v>
      </c>
      <c r="AP211" s="10">
        <v>0</v>
      </c>
      <c r="AQ211" s="5"/>
      <c r="AR211" s="10"/>
      <c r="AS211" s="10"/>
      <c r="AT211" s="10"/>
      <c r="AU211" s="5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>
        <f t="shared" ref="CI211:CJ213" si="18">U211+Y211+AC211+AG211+AK211+AO211+AR211+AV211+AZ211+BD211+BH211+BL211</f>
        <v>24166280</v>
      </c>
      <c r="CJ211" s="10">
        <f t="shared" si="18"/>
        <v>24166280</v>
      </c>
      <c r="CK211" s="10"/>
      <c r="CL211" s="20" t="s">
        <v>42</v>
      </c>
    </row>
    <row r="212" spans="1:90" ht="31.5" x14ac:dyDescent="0.35">
      <c r="A212" s="1" t="s">
        <v>588</v>
      </c>
      <c r="B212" s="1" t="s">
        <v>58</v>
      </c>
      <c r="C212" s="2" t="s">
        <v>59</v>
      </c>
      <c r="D212" s="2" t="s">
        <v>59</v>
      </c>
      <c r="E212" s="2" t="s">
        <v>590</v>
      </c>
      <c r="F212" s="5" t="s">
        <v>674</v>
      </c>
      <c r="G212" s="5" t="s">
        <v>205</v>
      </c>
      <c r="H212" s="3">
        <v>100</v>
      </c>
      <c r="I212" s="32">
        <v>44866</v>
      </c>
      <c r="J212" s="3" t="s">
        <v>594</v>
      </c>
      <c r="K212" s="3"/>
      <c r="L212" s="36" t="s">
        <v>595</v>
      </c>
      <c r="M212" s="36"/>
      <c r="N212" s="36"/>
      <c r="O212" s="5">
        <v>0</v>
      </c>
      <c r="P212" s="5">
        <v>100</v>
      </c>
      <c r="Q212" s="5">
        <v>0</v>
      </c>
      <c r="R212" s="5" t="s">
        <v>102</v>
      </c>
      <c r="S212" s="5"/>
      <c r="T212" s="44"/>
      <c r="U212" s="10">
        <v>10860000</v>
      </c>
      <c r="V212" s="10">
        <v>12163200.000000002</v>
      </c>
      <c r="W212" s="5"/>
      <c r="X212" s="44"/>
      <c r="Y212" s="10">
        <v>43440000</v>
      </c>
      <c r="Z212" s="10">
        <v>48652800.000000007</v>
      </c>
      <c r="AA212" s="5"/>
      <c r="AB212" s="44"/>
      <c r="AC212" s="10">
        <v>32580000</v>
      </c>
      <c r="AD212" s="10">
        <v>36489600</v>
      </c>
      <c r="AE212" s="10"/>
      <c r="AF212" s="44"/>
      <c r="AG212" s="10">
        <v>0</v>
      </c>
      <c r="AH212" s="10">
        <v>0</v>
      </c>
      <c r="AI212" s="5"/>
      <c r="AJ212" s="44"/>
      <c r="AK212" s="10">
        <v>0</v>
      </c>
      <c r="AL212" s="10">
        <v>0</v>
      </c>
      <c r="AM212" s="5"/>
      <c r="AN212" s="44"/>
      <c r="AO212" s="10">
        <v>0</v>
      </c>
      <c r="AP212" s="10">
        <v>0</v>
      </c>
      <c r="AQ212" s="5"/>
      <c r="AR212" s="10"/>
      <c r="AS212" s="10"/>
      <c r="AT212" s="10"/>
      <c r="AU212" s="5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>
        <f t="shared" si="18"/>
        <v>86880000</v>
      </c>
      <c r="CJ212" s="10">
        <f t="shared" si="18"/>
        <v>97305600</v>
      </c>
      <c r="CK212" s="10"/>
      <c r="CL212" s="20" t="s">
        <v>42</v>
      </c>
    </row>
    <row r="213" spans="1:90" ht="31.5" x14ac:dyDescent="0.35">
      <c r="A213" s="1" t="s">
        <v>589</v>
      </c>
      <c r="B213" s="1" t="s">
        <v>58</v>
      </c>
      <c r="C213" s="2" t="s">
        <v>59</v>
      </c>
      <c r="D213" s="2" t="s">
        <v>59</v>
      </c>
      <c r="E213" s="2" t="s">
        <v>590</v>
      </c>
      <c r="F213" s="5" t="s">
        <v>674</v>
      </c>
      <c r="G213" s="5" t="s">
        <v>205</v>
      </c>
      <c r="H213" s="3">
        <v>100</v>
      </c>
      <c r="I213" s="32">
        <v>44866</v>
      </c>
      <c r="J213" s="3" t="s">
        <v>594</v>
      </c>
      <c r="K213" s="3"/>
      <c r="L213" s="36" t="s">
        <v>201</v>
      </c>
      <c r="M213" s="36"/>
      <c r="N213" s="36"/>
      <c r="O213" s="5">
        <v>0</v>
      </c>
      <c r="P213" s="5">
        <v>100</v>
      </c>
      <c r="Q213" s="5">
        <v>0</v>
      </c>
      <c r="R213" s="5" t="s">
        <v>102</v>
      </c>
      <c r="S213" s="5"/>
      <c r="T213" s="44"/>
      <c r="U213" s="10">
        <v>10860000</v>
      </c>
      <c r="V213" s="10">
        <v>12163200.000000002</v>
      </c>
      <c r="W213" s="5"/>
      <c r="X213" s="44"/>
      <c r="Y213" s="10">
        <v>43440000</v>
      </c>
      <c r="Z213" s="10">
        <v>48652800.000000007</v>
      </c>
      <c r="AA213" s="5"/>
      <c r="AB213" s="44"/>
      <c r="AC213" s="10">
        <v>0</v>
      </c>
      <c r="AD213" s="10">
        <v>0</v>
      </c>
      <c r="AE213" s="10"/>
      <c r="AF213" s="44"/>
      <c r="AG213" s="10">
        <v>0</v>
      </c>
      <c r="AH213" s="10">
        <v>0</v>
      </c>
      <c r="AI213" s="5"/>
      <c r="AJ213" s="44"/>
      <c r="AK213" s="10">
        <v>0</v>
      </c>
      <c r="AL213" s="10">
        <v>0</v>
      </c>
      <c r="AM213" s="5"/>
      <c r="AN213" s="44"/>
      <c r="AO213" s="10">
        <v>0</v>
      </c>
      <c r="AP213" s="10">
        <v>0</v>
      </c>
      <c r="AQ213" s="5"/>
      <c r="AR213" s="10"/>
      <c r="AS213" s="10"/>
      <c r="AT213" s="10"/>
      <c r="AU213" s="5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>
        <f t="shared" si="18"/>
        <v>54300000</v>
      </c>
      <c r="CJ213" s="10">
        <f t="shared" si="18"/>
        <v>60816000.000000007</v>
      </c>
      <c r="CK213" s="10"/>
      <c r="CL213" s="20" t="s">
        <v>42</v>
      </c>
    </row>
    <row r="214" spans="1:90" ht="31.5" x14ac:dyDescent="0.35">
      <c r="A214" s="1" t="s">
        <v>601</v>
      </c>
      <c r="B214" s="1" t="s">
        <v>302</v>
      </c>
      <c r="C214" s="2" t="s">
        <v>303</v>
      </c>
      <c r="D214" s="2" t="s">
        <v>303</v>
      </c>
      <c r="E214" s="2" t="s">
        <v>591</v>
      </c>
      <c r="F214" s="5" t="s">
        <v>674</v>
      </c>
      <c r="G214" s="5" t="s">
        <v>205</v>
      </c>
      <c r="H214" s="3">
        <v>0</v>
      </c>
      <c r="I214" s="32">
        <v>44866</v>
      </c>
      <c r="J214" s="3" t="s">
        <v>392</v>
      </c>
      <c r="K214" s="3"/>
      <c r="L214" s="36"/>
      <c r="M214" s="36" t="s">
        <v>232</v>
      </c>
      <c r="N214" s="36" t="s">
        <v>596</v>
      </c>
      <c r="O214" s="5">
        <v>0</v>
      </c>
      <c r="P214" s="5">
        <v>100</v>
      </c>
      <c r="Q214" s="5">
        <v>0</v>
      </c>
      <c r="R214" s="5" t="s">
        <v>102</v>
      </c>
      <c r="S214" s="5"/>
      <c r="T214" s="44"/>
      <c r="U214" s="10">
        <v>0</v>
      </c>
      <c r="V214" s="10">
        <v>0</v>
      </c>
      <c r="W214" s="5"/>
      <c r="X214" s="44"/>
      <c r="Y214" s="10">
        <v>0</v>
      </c>
      <c r="Z214" s="10">
        <v>0</v>
      </c>
      <c r="AA214" s="5"/>
      <c r="AB214" s="44"/>
      <c r="AC214" s="10">
        <v>0</v>
      </c>
      <c r="AD214" s="10">
        <v>0</v>
      </c>
      <c r="AE214" s="10"/>
      <c r="AF214" s="44"/>
      <c r="AG214" s="10">
        <v>4296264004.8500004</v>
      </c>
      <c r="AH214" s="10">
        <v>4296264004.8500004</v>
      </c>
      <c r="AI214" s="5"/>
      <c r="AJ214" s="44"/>
      <c r="AK214" s="10">
        <v>5790401200.1000004</v>
      </c>
      <c r="AL214" s="10">
        <v>5790401200.1000004</v>
      </c>
      <c r="AM214" s="5"/>
      <c r="AN214" s="44"/>
      <c r="AO214" s="10">
        <v>6695448467.875</v>
      </c>
      <c r="AP214" s="10">
        <v>6695448467.875</v>
      </c>
      <c r="AQ214" s="5"/>
      <c r="AR214" s="44"/>
      <c r="AS214" s="10">
        <v>6695448467.875</v>
      </c>
      <c r="AT214" s="10">
        <v>6695448467.875</v>
      </c>
      <c r="AU214" s="5"/>
      <c r="AV214" s="44"/>
      <c r="AW214" s="10">
        <v>6695448467.875</v>
      </c>
      <c r="AX214" s="10">
        <v>6695448467.875</v>
      </c>
      <c r="AY214" s="10"/>
      <c r="AZ214" s="44"/>
      <c r="BA214" s="10">
        <v>6695448467.875</v>
      </c>
      <c r="BB214" s="10">
        <v>6695448467.875</v>
      </c>
      <c r="BC214" s="10"/>
      <c r="BD214" s="44"/>
      <c r="BE214" s="10">
        <v>6695448467.875</v>
      </c>
      <c r="BF214" s="10">
        <v>6695448467.875</v>
      </c>
      <c r="BG214" s="10"/>
      <c r="BH214" s="44"/>
      <c r="BI214" s="10">
        <v>6695448467.875</v>
      </c>
      <c r="BJ214" s="10">
        <v>6695448467.875</v>
      </c>
      <c r="BK214" s="10"/>
      <c r="BL214" s="44"/>
      <c r="BM214" s="10">
        <v>6695448467.875</v>
      </c>
      <c r="BN214" s="10">
        <v>6695448467.875</v>
      </c>
      <c r="BO214" s="10"/>
      <c r="BP214" s="44"/>
      <c r="BQ214" s="10">
        <v>6695448467.875</v>
      </c>
      <c r="BR214" s="10">
        <v>6695448467.875</v>
      </c>
      <c r="BS214" s="10"/>
      <c r="BT214" s="44"/>
      <c r="BU214" s="10">
        <v>6695448467.875</v>
      </c>
      <c r="BV214" s="10">
        <v>6695448467.875</v>
      </c>
      <c r="BW214" s="10"/>
      <c r="BX214" s="44"/>
      <c r="BY214" s="10">
        <v>6695448467.875</v>
      </c>
      <c r="BZ214" s="10">
        <v>6695448467.875</v>
      </c>
      <c r="CA214" s="10"/>
      <c r="CB214" s="44"/>
      <c r="CC214" s="10">
        <v>17372416626.799999</v>
      </c>
      <c r="CD214" s="10">
        <v>17372416626.799999</v>
      </c>
      <c r="CE214" s="10"/>
      <c r="CF214" s="10"/>
      <c r="CG214" s="10"/>
      <c r="CH214" s="10"/>
      <c r="CI214" s="10">
        <f>U214+Y214+AC214+AG214+AK214+AO214+AS214+AW214+BA214+BE214+BI214+BM214+BQ214+BU214+BY214+CC214+CF214</f>
        <v>94413566510.5</v>
      </c>
      <c r="CJ214" s="10">
        <f>V214+Z214+AD214+AH214+AL214+AP214+AT214+AX214+BB214+BF214+BJ214+BN214+BR214+BV214+BZ214+CD214+CG214</f>
        <v>94413566510.5</v>
      </c>
      <c r="CK214" s="10"/>
      <c r="CL214" s="20" t="s">
        <v>42</v>
      </c>
    </row>
    <row r="215" spans="1:90" ht="31.5" x14ac:dyDescent="0.35">
      <c r="A215" s="1" t="s">
        <v>602</v>
      </c>
      <c r="B215" s="1" t="s">
        <v>302</v>
      </c>
      <c r="C215" s="2" t="s">
        <v>303</v>
      </c>
      <c r="D215" s="2" t="s">
        <v>303</v>
      </c>
      <c r="E215" s="2" t="s">
        <v>592</v>
      </c>
      <c r="F215" s="5" t="s">
        <v>674</v>
      </c>
      <c r="G215" s="5" t="s">
        <v>205</v>
      </c>
      <c r="H215" s="3">
        <v>0</v>
      </c>
      <c r="I215" s="32">
        <v>44866</v>
      </c>
      <c r="J215" s="3" t="s">
        <v>392</v>
      </c>
      <c r="K215" s="3"/>
      <c r="L215" s="36"/>
      <c r="M215" s="36" t="s">
        <v>227</v>
      </c>
      <c r="N215" s="36" t="s">
        <v>597</v>
      </c>
      <c r="O215" s="5">
        <v>0</v>
      </c>
      <c r="P215" s="5">
        <v>100</v>
      </c>
      <c r="Q215" s="5">
        <v>0</v>
      </c>
      <c r="R215" s="5" t="s">
        <v>102</v>
      </c>
      <c r="S215" s="5"/>
      <c r="T215" s="44"/>
      <c r="U215" s="10">
        <v>0</v>
      </c>
      <c r="V215" s="10">
        <v>0</v>
      </c>
      <c r="W215" s="5"/>
      <c r="X215" s="44"/>
      <c r="Y215" s="10">
        <v>0</v>
      </c>
      <c r="Z215" s="10">
        <v>0</v>
      </c>
      <c r="AA215" s="5"/>
      <c r="AB215" s="44"/>
      <c r="AC215" s="10">
        <v>0</v>
      </c>
      <c r="AD215" s="10">
        <v>0</v>
      </c>
      <c r="AE215" s="10"/>
      <c r="AF215" s="44"/>
      <c r="AG215" s="10">
        <v>3503335746.1000004</v>
      </c>
      <c r="AH215" s="10">
        <v>3503335746.1000004</v>
      </c>
      <c r="AI215" s="5"/>
      <c r="AJ215" s="44"/>
      <c r="AK215" s="10">
        <v>5509500325.6500006</v>
      </c>
      <c r="AL215" s="10">
        <v>5509500325.6500006</v>
      </c>
      <c r="AM215" s="5"/>
      <c r="AN215" s="44"/>
      <c r="AO215" s="10">
        <v>6727036567.8000002</v>
      </c>
      <c r="AP215" s="10">
        <v>6727036567.8000002</v>
      </c>
      <c r="AQ215" s="5"/>
      <c r="AR215" s="44"/>
      <c r="AS215" s="10">
        <v>6727036567.8000002</v>
      </c>
      <c r="AT215" s="10">
        <v>6727036567.8000002</v>
      </c>
      <c r="AU215" s="5"/>
      <c r="AV215" s="44"/>
      <c r="AW215" s="10">
        <v>6727036567.8000002</v>
      </c>
      <c r="AX215" s="10">
        <v>6727036567.8000002</v>
      </c>
      <c r="AY215" s="10"/>
      <c r="AZ215" s="44"/>
      <c r="BA215" s="10">
        <v>6727036567.8000002</v>
      </c>
      <c r="BB215" s="10">
        <v>6727036567.8000002</v>
      </c>
      <c r="BC215" s="10"/>
      <c r="BD215" s="44"/>
      <c r="BE215" s="10">
        <v>6727036567.8000002</v>
      </c>
      <c r="BF215" s="10">
        <v>6727036567.8000002</v>
      </c>
      <c r="BG215" s="10"/>
      <c r="BH215" s="44"/>
      <c r="BI215" s="10">
        <v>6727036567.8000002</v>
      </c>
      <c r="BJ215" s="10">
        <v>6727036567.8000002</v>
      </c>
      <c r="BK215" s="10"/>
      <c r="BL215" s="44"/>
      <c r="BM215" s="10">
        <v>6727036567.8000002</v>
      </c>
      <c r="BN215" s="10">
        <v>6727036567.8000002</v>
      </c>
      <c r="BO215" s="10"/>
      <c r="BP215" s="44"/>
      <c r="BQ215" s="10">
        <v>6727036567.8000002</v>
      </c>
      <c r="BR215" s="10">
        <v>6727036567.8000002</v>
      </c>
      <c r="BS215" s="10"/>
      <c r="BT215" s="44"/>
      <c r="BU215" s="10">
        <v>6727036567.8000002</v>
      </c>
      <c r="BV215" s="10">
        <v>6727036567.8000002</v>
      </c>
      <c r="BW215" s="10"/>
      <c r="BX215" s="44"/>
      <c r="BY215" s="10">
        <v>6727036567.8000002</v>
      </c>
      <c r="BZ215" s="10">
        <v>6727036567.8000002</v>
      </c>
      <c r="CA215" s="10"/>
      <c r="CB215" s="44"/>
      <c r="CC215" s="10">
        <v>18496221983.450001</v>
      </c>
      <c r="CD215" s="10">
        <v>18496221983.450001</v>
      </c>
      <c r="CE215" s="10"/>
      <c r="CF215" s="10"/>
      <c r="CG215" s="10"/>
      <c r="CH215" s="10"/>
      <c r="CI215" s="10">
        <f>U215+Y215+AC215+AG215+AK215+AO215+AS215+AW215+BA215+BE215+BI215+BM215+BQ215+BU215+BY215+CC215+CF215</f>
        <v>94779423733.200012</v>
      </c>
      <c r="CJ215" s="10">
        <f>V215+Z215+AD215+AH215+AL215+AP215+AT215+AX215+BB215+BF215+BJ215+BN215+BR215+BV215+BZ215+CD215+CG215</f>
        <v>94779423733.200012</v>
      </c>
      <c r="CK215" s="10"/>
      <c r="CL215" s="20" t="s">
        <v>42</v>
      </c>
    </row>
    <row r="216" spans="1:90" ht="31.5" x14ac:dyDescent="0.35">
      <c r="A216" s="45" t="s">
        <v>603</v>
      </c>
      <c r="B216" s="45" t="s">
        <v>302</v>
      </c>
      <c r="C216" s="46" t="s">
        <v>303</v>
      </c>
      <c r="D216" s="46" t="s">
        <v>303</v>
      </c>
      <c r="E216" s="46" t="s">
        <v>593</v>
      </c>
      <c r="F216" s="47" t="s">
        <v>674</v>
      </c>
      <c r="G216" s="47" t="s">
        <v>205</v>
      </c>
      <c r="H216" s="16">
        <v>0</v>
      </c>
      <c r="I216" s="32">
        <v>44866</v>
      </c>
      <c r="J216" s="16" t="s">
        <v>392</v>
      </c>
      <c r="K216" s="16"/>
      <c r="L216" s="36"/>
      <c r="M216" s="36" t="s">
        <v>598</v>
      </c>
      <c r="N216" s="36" t="s">
        <v>599</v>
      </c>
      <c r="O216" s="47">
        <v>0</v>
      </c>
      <c r="P216" s="47">
        <v>100</v>
      </c>
      <c r="Q216" s="47">
        <v>0</v>
      </c>
      <c r="R216" s="47" t="s">
        <v>102</v>
      </c>
      <c r="S216" s="47"/>
      <c r="T216" s="44"/>
      <c r="U216" s="48">
        <v>0</v>
      </c>
      <c r="V216" s="48">
        <v>0</v>
      </c>
      <c r="W216" s="47"/>
      <c r="X216" s="43"/>
      <c r="Y216" s="48">
        <v>0</v>
      </c>
      <c r="Z216" s="48">
        <v>0</v>
      </c>
      <c r="AA216" s="47"/>
      <c r="AB216" s="43"/>
      <c r="AC216" s="48">
        <v>0</v>
      </c>
      <c r="AD216" s="48">
        <v>0</v>
      </c>
      <c r="AE216" s="48"/>
      <c r="AF216" s="43"/>
      <c r="AG216" s="48">
        <v>0</v>
      </c>
      <c r="AH216" s="48">
        <v>0</v>
      </c>
      <c r="AI216" s="47"/>
      <c r="AJ216" s="43"/>
      <c r="AK216" s="48">
        <v>4014464835.1000004</v>
      </c>
      <c r="AL216" s="48">
        <v>4014464835.1000004</v>
      </c>
      <c r="AM216" s="47"/>
      <c r="AN216" s="43"/>
      <c r="AO216" s="48">
        <v>5816134222.5</v>
      </c>
      <c r="AP216" s="48">
        <v>5816134222.5</v>
      </c>
      <c r="AQ216" s="47"/>
      <c r="AR216" s="43"/>
      <c r="AS216" s="48">
        <v>6908729203.5</v>
      </c>
      <c r="AT216" s="48">
        <v>6908729203.5</v>
      </c>
      <c r="AU216" s="47"/>
      <c r="AV216" s="43"/>
      <c r="AW216" s="48">
        <v>6908729203.5</v>
      </c>
      <c r="AX216" s="48">
        <v>6908729203.5</v>
      </c>
      <c r="AY216" s="48"/>
      <c r="AZ216" s="43"/>
      <c r="BA216" s="48">
        <v>6908729203.5</v>
      </c>
      <c r="BB216" s="48">
        <v>6908729203.5</v>
      </c>
      <c r="BC216" s="48"/>
      <c r="BD216" s="43"/>
      <c r="BE216" s="48">
        <v>6908729203.5</v>
      </c>
      <c r="BF216" s="48">
        <v>6908729203.5</v>
      </c>
      <c r="BG216" s="48"/>
      <c r="BH216" s="43"/>
      <c r="BI216" s="48">
        <v>6908729203.5</v>
      </c>
      <c r="BJ216" s="48">
        <v>6908729203.5</v>
      </c>
      <c r="BK216" s="48"/>
      <c r="BL216" s="43"/>
      <c r="BM216" s="48">
        <v>6908729203.5</v>
      </c>
      <c r="BN216" s="48">
        <v>6908729203.5</v>
      </c>
      <c r="BO216" s="48"/>
      <c r="BP216" s="43"/>
      <c r="BQ216" s="48">
        <v>6908729203.5</v>
      </c>
      <c r="BR216" s="48">
        <v>6908729203.5</v>
      </c>
      <c r="BS216" s="48"/>
      <c r="BT216" s="43"/>
      <c r="BU216" s="48">
        <v>6908729203.5</v>
      </c>
      <c r="BV216" s="48">
        <v>6908729203.5</v>
      </c>
      <c r="BW216" s="48"/>
      <c r="BX216" s="43"/>
      <c r="BY216" s="48">
        <v>6908729203.5</v>
      </c>
      <c r="BZ216" s="48">
        <v>6908729203.5</v>
      </c>
      <c r="CA216" s="48"/>
      <c r="CB216" s="43"/>
      <c r="CC216" s="48">
        <v>6908729203.5</v>
      </c>
      <c r="CD216" s="48">
        <v>6908729203.5</v>
      </c>
      <c r="CE216" s="48"/>
      <c r="CF216" s="10"/>
      <c r="CG216" s="48">
        <v>18894002878.850002</v>
      </c>
      <c r="CH216" s="48">
        <v>18894002878.850002</v>
      </c>
      <c r="CI216" s="48">
        <f>U216+Y216+AC216+AG216+AK216+AO216+AS216+AW216+BA216+BE216+BI216+BM216+BQ216+BU216+BY216+CC216+CG216</f>
        <v>97811893971.450012</v>
      </c>
      <c r="CJ216" s="48">
        <f>V216+Z216+AD216+AH216+AL216+AP216+AT216+AX216+BB216+BF216+BJ216+BN216+BR216+BV216+BZ216+CD216+CH216</f>
        <v>97811893971.450012</v>
      </c>
      <c r="CK216" s="48"/>
      <c r="CL216" s="20" t="s">
        <v>42</v>
      </c>
    </row>
    <row r="217" spans="1:90" ht="31.5" x14ac:dyDescent="0.35">
      <c r="A217" s="45" t="s">
        <v>604</v>
      </c>
      <c r="B217" s="45" t="s">
        <v>605</v>
      </c>
      <c r="C217" s="46" t="s">
        <v>606</v>
      </c>
      <c r="D217" s="46" t="s">
        <v>607</v>
      </c>
      <c r="E217" s="46" t="s">
        <v>608</v>
      </c>
      <c r="F217" s="5" t="s">
        <v>674</v>
      </c>
      <c r="G217" s="5" t="s">
        <v>210</v>
      </c>
      <c r="H217" s="16">
        <v>0</v>
      </c>
      <c r="I217" s="32">
        <v>44866</v>
      </c>
      <c r="J217" s="16" t="s">
        <v>211</v>
      </c>
      <c r="K217" s="16"/>
      <c r="L217" s="36"/>
      <c r="M217" s="36" t="s">
        <v>609</v>
      </c>
      <c r="N217" s="36" t="s">
        <v>201</v>
      </c>
      <c r="O217" s="47">
        <v>0</v>
      </c>
      <c r="P217" s="47">
        <v>100</v>
      </c>
      <c r="Q217" s="47">
        <v>0</v>
      </c>
      <c r="R217" s="47" t="s">
        <v>102</v>
      </c>
      <c r="S217" s="47"/>
      <c r="T217" s="44"/>
      <c r="U217" s="48">
        <v>4332000</v>
      </c>
      <c r="V217" s="48">
        <v>4332000</v>
      </c>
      <c r="W217" s="47"/>
      <c r="X217" s="43"/>
      <c r="Y217" s="48">
        <v>25992000</v>
      </c>
      <c r="Z217" s="48">
        <v>25992000</v>
      </c>
      <c r="AA217" s="47"/>
      <c r="AB217" s="43"/>
      <c r="AC217" s="48"/>
      <c r="AD217" s="48"/>
      <c r="AE217" s="48"/>
      <c r="AF217" s="43"/>
      <c r="AG217" s="48"/>
      <c r="AH217" s="48"/>
      <c r="AI217" s="47"/>
      <c r="AJ217" s="43"/>
      <c r="AK217" s="48"/>
      <c r="AL217" s="48"/>
      <c r="AM217" s="47"/>
      <c r="AN217" s="43"/>
      <c r="AO217" s="48"/>
      <c r="AP217" s="48"/>
      <c r="AQ217" s="47"/>
      <c r="AR217" s="43"/>
      <c r="AS217" s="48"/>
      <c r="AT217" s="48"/>
      <c r="AU217" s="47"/>
      <c r="AV217" s="43"/>
      <c r="AW217" s="48"/>
      <c r="AX217" s="48"/>
      <c r="AY217" s="48"/>
      <c r="AZ217" s="43"/>
      <c r="BA217" s="48"/>
      <c r="BB217" s="48"/>
      <c r="BC217" s="48"/>
      <c r="BD217" s="43"/>
      <c r="BE217" s="48"/>
      <c r="BF217" s="48"/>
      <c r="BG217" s="48"/>
      <c r="BH217" s="43"/>
      <c r="BI217" s="48"/>
      <c r="BJ217" s="48"/>
      <c r="BK217" s="48"/>
      <c r="BL217" s="43"/>
      <c r="BM217" s="48"/>
      <c r="BN217" s="48"/>
      <c r="BO217" s="48"/>
      <c r="BP217" s="43"/>
      <c r="BQ217" s="48"/>
      <c r="BR217" s="48"/>
      <c r="BS217" s="48"/>
      <c r="BT217" s="43"/>
      <c r="BU217" s="48"/>
      <c r="BV217" s="48"/>
      <c r="BW217" s="48"/>
      <c r="BX217" s="43"/>
      <c r="BY217" s="48"/>
      <c r="BZ217" s="48"/>
      <c r="CA217" s="48"/>
      <c r="CB217" s="43"/>
      <c r="CC217" s="48"/>
      <c r="CD217" s="48"/>
      <c r="CE217" s="48"/>
      <c r="CF217" s="10"/>
      <c r="CG217" s="48"/>
      <c r="CH217" s="48"/>
      <c r="CI217" s="48">
        <f>U217+Y217+AC217+AG217+AK217+AO217+AS217+AW217+BA217+BE217+BI217+BM217+BQ217+BU217+BY217+CC217+CG217</f>
        <v>30324000</v>
      </c>
      <c r="CJ217" s="48">
        <f>V217+Z217+AD217+AH217+AL217+AP217+AT217+AX217+BB217+BF217+BJ217+BN217+BR217+BV217+BZ217+CD217+CH217</f>
        <v>30324000</v>
      </c>
      <c r="CK217" s="48"/>
      <c r="CL217" s="20" t="s">
        <v>42</v>
      </c>
    </row>
    <row r="218" spans="1:90" ht="31.5" x14ac:dyDescent="0.35">
      <c r="A218" s="45" t="s">
        <v>621</v>
      </c>
      <c r="B218" s="45" t="s">
        <v>279</v>
      </c>
      <c r="C218" s="46" t="s">
        <v>402</v>
      </c>
      <c r="D218" s="46" t="s">
        <v>403</v>
      </c>
      <c r="E218" s="46" t="s">
        <v>610</v>
      </c>
      <c r="F218" s="47" t="s">
        <v>674</v>
      </c>
      <c r="G218" s="47" t="s">
        <v>205</v>
      </c>
      <c r="H218" s="16">
        <v>0</v>
      </c>
      <c r="I218" s="32">
        <v>44866</v>
      </c>
      <c r="J218" s="16" t="s">
        <v>33</v>
      </c>
      <c r="K218" s="16"/>
      <c r="L218" s="36" t="s">
        <v>614</v>
      </c>
      <c r="M218" s="36"/>
      <c r="N218" s="36"/>
      <c r="O218" s="47">
        <v>0</v>
      </c>
      <c r="P218" s="47">
        <v>100</v>
      </c>
      <c r="Q218" s="47">
        <v>0</v>
      </c>
      <c r="R218" s="47" t="s">
        <v>102</v>
      </c>
      <c r="S218" s="47"/>
      <c r="T218" s="44"/>
      <c r="U218" s="48">
        <v>28548000</v>
      </c>
      <c r="V218" s="48">
        <v>28548000</v>
      </c>
      <c r="W218" s="47"/>
      <c r="X218" s="43"/>
      <c r="Y218" s="48">
        <v>21840006.239999998</v>
      </c>
      <c r="Z218" s="48">
        <v>21840006.239999998</v>
      </c>
      <c r="AA218" s="47"/>
      <c r="AB218" s="43"/>
      <c r="AC218" s="48">
        <v>21840006.239999998</v>
      </c>
      <c r="AD218" s="48">
        <v>21840006.239999998</v>
      </c>
      <c r="AE218" s="48"/>
      <c r="AF218" s="43"/>
      <c r="AG218" s="48">
        <v>21840006.239999998</v>
      </c>
      <c r="AH218" s="48">
        <v>21840006.239999998</v>
      </c>
      <c r="AI218" s="47"/>
      <c r="AJ218" s="43"/>
      <c r="AK218" s="48">
        <v>21840006.239999998</v>
      </c>
      <c r="AL218" s="48">
        <v>21840006.239999998</v>
      </c>
      <c r="AM218" s="47"/>
      <c r="AN218" s="43"/>
      <c r="AO218" s="48">
        <v>21840006.239999998</v>
      </c>
      <c r="AP218" s="48">
        <v>21840006.239999998</v>
      </c>
      <c r="AQ218" s="47"/>
      <c r="AR218" s="43"/>
      <c r="AS218" s="48"/>
      <c r="AT218" s="48"/>
      <c r="AU218" s="47"/>
      <c r="AV218" s="43"/>
      <c r="AW218" s="48"/>
      <c r="AX218" s="48"/>
      <c r="AY218" s="48"/>
      <c r="AZ218" s="43"/>
      <c r="BA218" s="48"/>
      <c r="BB218" s="48"/>
      <c r="BC218" s="48"/>
      <c r="BD218" s="43"/>
      <c r="BE218" s="48"/>
      <c r="BF218" s="48"/>
      <c r="BG218" s="48"/>
      <c r="BH218" s="43"/>
      <c r="BI218" s="48"/>
      <c r="BJ218" s="48"/>
      <c r="BK218" s="48"/>
      <c r="BL218" s="43"/>
      <c r="BM218" s="48"/>
      <c r="BN218" s="48"/>
      <c r="BO218" s="48"/>
      <c r="BP218" s="43"/>
      <c r="BQ218" s="48"/>
      <c r="BR218" s="48"/>
      <c r="BS218" s="48"/>
      <c r="BT218" s="43"/>
      <c r="BU218" s="48"/>
      <c r="BV218" s="48"/>
      <c r="BW218" s="48"/>
      <c r="BX218" s="43"/>
      <c r="BY218" s="48"/>
      <c r="BZ218" s="48"/>
      <c r="CA218" s="48"/>
      <c r="CB218" s="43"/>
      <c r="CC218" s="48"/>
      <c r="CD218" s="48"/>
      <c r="CE218" s="48"/>
      <c r="CF218" s="10"/>
      <c r="CG218" s="48"/>
      <c r="CH218" s="48"/>
      <c r="CI218" s="48">
        <f t="shared" ref="CI218:CI243" si="19">U218+Y218+AC218+AG218+AK218+AO218+AS218+AW218+BA218+BE218+BI218+BM218+BQ218+BU218+BY218+CC218+CG218</f>
        <v>137748031.19999999</v>
      </c>
      <c r="CJ218" s="48">
        <f t="shared" ref="CJ218:CJ243" si="20">V218+Z218+AD218+AH218+AL218+AP218+AT218+AX218+BB218+BF218+BJ218+BN218+BR218+BV218+BZ218+CD218+CH218</f>
        <v>137748031.19999999</v>
      </c>
      <c r="CK218" s="48"/>
      <c r="CL218" s="20" t="s">
        <v>42</v>
      </c>
    </row>
    <row r="219" spans="1:90" ht="31.5" x14ac:dyDescent="0.35">
      <c r="A219" s="45" t="s">
        <v>622</v>
      </c>
      <c r="B219" s="45" t="s">
        <v>279</v>
      </c>
      <c r="C219" s="46" t="s">
        <v>402</v>
      </c>
      <c r="D219" s="46" t="s">
        <v>403</v>
      </c>
      <c r="E219" s="46" t="s">
        <v>611</v>
      </c>
      <c r="F219" s="47" t="s">
        <v>674</v>
      </c>
      <c r="G219" s="47" t="s">
        <v>205</v>
      </c>
      <c r="H219" s="16">
        <v>0</v>
      </c>
      <c r="I219" s="32">
        <v>44866</v>
      </c>
      <c r="J219" s="16" t="s">
        <v>33</v>
      </c>
      <c r="K219" s="16"/>
      <c r="L219" s="36" t="s">
        <v>614</v>
      </c>
      <c r="M219" s="36"/>
      <c r="N219" s="36"/>
      <c r="O219" s="47">
        <v>0</v>
      </c>
      <c r="P219" s="47">
        <v>100</v>
      </c>
      <c r="Q219" s="47">
        <v>0</v>
      </c>
      <c r="R219" s="47" t="s">
        <v>102</v>
      </c>
      <c r="S219" s="47"/>
      <c r="T219" s="44"/>
      <c r="U219" s="48">
        <v>48438000</v>
      </c>
      <c r="V219" s="48">
        <v>48438000</v>
      </c>
      <c r="W219" s="47"/>
      <c r="X219" s="43"/>
      <c r="Y219" s="48">
        <v>72746388</v>
      </c>
      <c r="Z219" s="48">
        <v>72746388</v>
      </c>
      <c r="AA219" s="47"/>
      <c r="AB219" s="43"/>
      <c r="AC219" s="48">
        <v>85262112</v>
      </c>
      <c r="AD219" s="48">
        <v>85262112</v>
      </c>
      <c r="AE219" s="48"/>
      <c r="AF219" s="43"/>
      <c r="AG219" s="48">
        <v>91053612</v>
      </c>
      <c r="AH219" s="48">
        <v>91053612</v>
      </c>
      <c r="AI219" s="47"/>
      <c r="AJ219" s="43"/>
      <c r="AK219" s="48">
        <v>109056636</v>
      </c>
      <c r="AL219" s="48">
        <v>109056636</v>
      </c>
      <c r="AM219" s="47"/>
      <c r="AN219" s="43"/>
      <c r="AO219" s="48">
        <v>123799572</v>
      </c>
      <c r="AP219" s="48">
        <v>123799572</v>
      </c>
      <c r="AQ219" s="47"/>
      <c r="AR219" s="43"/>
      <c r="AS219" s="48"/>
      <c r="AT219" s="48"/>
      <c r="AU219" s="47"/>
      <c r="AV219" s="43"/>
      <c r="AW219" s="48"/>
      <c r="AX219" s="48"/>
      <c r="AY219" s="48"/>
      <c r="AZ219" s="43"/>
      <c r="BA219" s="48"/>
      <c r="BB219" s="48"/>
      <c r="BC219" s="48"/>
      <c r="BD219" s="43"/>
      <c r="BE219" s="48"/>
      <c r="BF219" s="48"/>
      <c r="BG219" s="48"/>
      <c r="BH219" s="43"/>
      <c r="BI219" s="48"/>
      <c r="BJ219" s="48"/>
      <c r="BK219" s="48"/>
      <c r="BL219" s="43"/>
      <c r="BM219" s="48"/>
      <c r="BN219" s="48"/>
      <c r="BO219" s="48"/>
      <c r="BP219" s="43"/>
      <c r="BQ219" s="48"/>
      <c r="BR219" s="48"/>
      <c r="BS219" s="48"/>
      <c r="BT219" s="43"/>
      <c r="BU219" s="48"/>
      <c r="BV219" s="48"/>
      <c r="BW219" s="48"/>
      <c r="BX219" s="43"/>
      <c r="BY219" s="48"/>
      <c r="BZ219" s="48"/>
      <c r="CA219" s="48"/>
      <c r="CB219" s="43"/>
      <c r="CC219" s="48"/>
      <c r="CD219" s="48"/>
      <c r="CE219" s="48"/>
      <c r="CF219" s="10"/>
      <c r="CG219" s="48"/>
      <c r="CH219" s="48"/>
      <c r="CI219" s="48">
        <f t="shared" si="19"/>
        <v>530356320</v>
      </c>
      <c r="CJ219" s="48">
        <f t="shared" si="20"/>
        <v>530356320</v>
      </c>
      <c r="CK219" s="48"/>
      <c r="CL219" s="20" t="s">
        <v>42</v>
      </c>
    </row>
    <row r="220" spans="1:90" ht="31.5" x14ac:dyDescent="0.35">
      <c r="A220" s="45" t="s">
        <v>612</v>
      </c>
      <c r="B220" s="45" t="s">
        <v>88</v>
      </c>
      <c r="C220" s="46" t="s">
        <v>451</v>
      </c>
      <c r="D220" s="46" t="s">
        <v>89</v>
      </c>
      <c r="E220" s="46" t="s">
        <v>613</v>
      </c>
      <c r="F220" s="5" t="s">
        <v>674</v>
      </c>
      <c r="G220" s="5" t="s">
        <v>210</v>
      </c>
      <c r="H220" s="16">
        <v>0</v>
      </c>
      <c r="I220" s="32">
        <v>44866</v>
      </c>
      <c r="J220" s="16" t="s">
        <v>193</v>
      </c>
      <c r="K220" s="16"/>
      <c r="L220" s="36" t="s">
        <v>200</v>
      </c>
      <c r="M220" s="36"/>
      <c r="N220" s="36"/>
      <c r="O220" s="47">
        <v>0</v>
      </c>
      <c r="P220" s="47">
        <v>100</v>
      </c>
      <c r="Q220" s="47">
        <v>0</v>
      </c>
      <c r="R220" s="47" t="s">
        <v>102</v>
      </c>
      <c r="S220" s="47"/>
      <c r="T220" s="44"/>
      <c r="U220" s="48">
        <v>1551369.6</v>
      </c>
      <c r="V220" s="48">
        <v>1551369.6</v>
      </c>
      <c r="W220" s="47"/>
      <c r="X220" s="43"/>
      <c r="Y220" s="48">
        <v>1706506.56</v>
      </c>
      <c r="Z220" s="48">
        <v>1706506.56</v>
      </c>
      <c r="AA220" s="47"/>
      <c r="AB220" s="43"/>
      <c r="AC220" s="48">
        <v>1877157.216</v>
      </c>
      <c r="AD220" s="48">
        <v>1877157.216</v>
      </c>
      <c r="AE220" s="48"/>
      <c r="AF220" s="43"/>
      <c r="AG220" s="48">
        <v>2064872.9376000001</v>
      </c>
      <c r="AH220" s="48">
        <v>2064872.9376000001</v>
      </c>
      <c r="AI220" s="47"/>
      <c r="AJ220" s="43"/>
      <c r="AK220" s="48"/>
      <c r="AL220" s="48"/>
      <c r="AM220" s="47"/>
      <c r="AN220" s="43"/>
      <c r="AO220" s="48"/>
      <c r="AP220" s="48"/>
      <c r="AQ220" s="47"/>
      <c r="AR220" s="43"/>
      <c r="AS220" s="48"/>
      <c r="AT220" s="48"/>
      <c r="AU220" s="47"/>
      <c r="AV220" s="43"/>
      <c r="AW220" s="48"/>
      <c r="AX220" s="48"/>
      <c r="AY220" s="48"/>
      <c r="AZ220" s="43"/>
      <c r="BA220" s="48"/>
      <c r="BB220" s="48"/>
      <c r="BC220" s="48"/>
      <c r="BD220" s="43"/>
      <c r="BE220" s="48"/>
      <c r="BF220" s="48"/>
      <c r="BG220" s="48"/>
      <c r="BH220" s="43"/>
      <c r="BI220" s="48"/>
      <c r="BJ220" s="48"/>
      <c r="BK220" s="48"/>
      <c r="BL220" s="43"/>
      <c r="BM220" s="48"/>
      <c r="BN220" s="48"/>
      <c r="BO220" s="48"/>
      <c r="BP220" s="43"/>
      <c r="BQ220" s="48"/>
      <c r="BR220" s="48"/>
      <c r="BS220" s="48"/>
      <c r="BT220" s="43"/>
      <c r="BU220" s="48"/>
      <c r="BV220" s="48"/>
      <c r="BW220" s="48"/>
      <c r="BX220" s="43"/>
      <c r="BY220" s="48"/>
      <c r="BZ220" s="48"/>
      <c r="CA220" s="48"/>
      <c r="CB220" s="43"/>
      <c r="CC220" s="48"/>
      <c r="CD220" s="48"/>
      <c r="CE220" s="48"/>
      <c r="CF220" s="10"/>
      <c r="CG220" s="48"/>
      <c r="CH220" s="48"/>
      <c r="CI220" s="48">
        <f t="shared" si="19"/>
        <v>7199906.3136</v>
      </c>
      <c r="CJ220" s="48">
        <f t="shared" si="20"/>
        <v>7199906.3136</v>
      </c>
      <c r="CK220" s="48"/>
      <c r="CL220" s="20" t="s">
        <v>42</v>
      </c>
    </row>
    <row r="221" spans="1:90" ht="31.5" x14ac:dyDescent="0.35">
      <c r="A221" s="45" t="s">
        <v>615</v>
      </c>
      <c r="B221" s="45" t="s">
        <v>51</v>
      </c>
      <c r="C221" s="46" t="s">
        <v>52</v>
      </c>
      <c r="D221" s="46" t="s">
        <v>53</v>
      </c>
      <c r="E221" s="46" t="s">
        <v>149</v>
      </c>
      <c r="F221" s="5" t="s">
        <v>674</v>
      </c>
      <c r="G221" s="5" t="s">
        <v>210</v>
      </c>
      <c r="H221" s="16">
        <v>0</v>
      </c>
      <c r="I221" s="32">
        <v>44866</v>
      </c>
      <c r="J221" s="16" t="s">
        <v>192</v>
      </c>
      <c r="K221" s="16"/>
      <c r="L221" s="36"/>
      <c r="M221" s="36" t="s">
        <v>609</v>
      </c>
      <c r="N221" s="36" t="s">
        <v>201</v>
      </c>
      <c r="O221" s="47">
        <v>0</v>
      </c>
      <c r="P221" s="47">
        <v>100</v>
      </c>
      <c r="Q221" s="47">
        <v>0</v>
      </c>
      <c r="R221" s="47" t="s">
        <v>102</v>
      </c>
      <c r="S221" s="47"/>
      <c r="T221" s="44"/>
      <c r="U221" s="48">
        <v>1320080</v>
      </c>
      <c r="V221" s="48">
        <v>1320080</v>
      </c>
      <c r="W221" s="47"/>
      <c r="X221" s="43"/>
      <c r="Y221" s="48">
        <v>4454400</v>
      </c>
      <c r="Z221" s="48">
        <v>4454400</v>
      </c>
      <c r="AA221" s="47"/>
      <c r="AB221" s="43"/>
      <c r="AC221" s="48"/>
      <c r="AD221" s="48"/>
      <c r="AE221" s="48"/>
      <c r="AF221" s="43"/>
      <c r="AG221" s="48"/>
      <c r="AH221" s="48"/>
      <c r="AI221" s="47"/>
      <c r="AJ221" s="43"/>
      <c r="AK221" s="48"/>
      <c r="AL221" s="48"/>
      <c r="AM221" s="47"/>
      <c r="AN221" s="43"/>
      <c r="AO221" s="48"/>
      <c r="AP221" s="48"/>
      <c r="AQ221" s="47"/>
      <c r="AR221" s="43"/>
      <c r="AS221" s="48"/>
      <c r="AT221" s="48"/>
      <c r="AU221" s="47"/>
      <c r="AV221" s="43"/>
      <c r="AW221" s="48"/>
      <c r="AX221" s="48"/>
      <c r="AY221" s="48"/>
      <c r="AZ221" s="43"/>
      <c r="BA221" s="48"/>
      <c r="BB221" s="48"/>
      <c r="BC221" s="48"/>
      <c r="BD221" s="43"/>
      <c r="BE221" s="48"/>
      <c r="BF221" s="48"/>
      <c r="BG221" s="48"/>
      <c r="BH221" s="43"/>
      <c r="BI221" s="48"/>
      <c r="BJ221" s="48"/>
      <c r="BK221" s="48"/>
      <c r="BL221" s="43"/>
      <c r="BM221" s="48"/>
      <c r="BN221" s="48"/>
      <c r="BO221" s="48"/>
      <c r="BP221" s="43"/>
      <c r="BQ221" s="48"/>
      <c r="BR221" s="48"/>
      <c r="BS221" s="48"/>
      <c r="BT221" s="43"/>
      <c r="BU221" s="48"/>
      <c r="BV221" s="48"/>
      <c r="BW221" s="48"/>
      <c r="BX221" s="43"/>
      <c r="BY221" s="48"/>
      <c r="BZ221" s="48"/>
      <c r="CA221" s="48"/>
      <c r="CB221" s="43"/>
      <c r="CC221" s="48"/>
      <c r="CD221" s="48"/>
      <c r="CE221" s="48"/>
      <c r="CF221" s="10"/>
      <c r="CG221" s="48"/>
      <c r="CH221" s="48"/>
      <c r="CI221" s="48">
        <f t="shared" si="19"/>
        <v>5774480</v>
      </c>
      <c r="CJ221" s="48">
        <f t="shared" si="20"/>
        <v>5774480</v>
      </c>
      <c r="CK221" s="48"/>
      <c r="CL221" s="20" t="s">
        <v>42</v>
      </c>
    </row>
    <row r="222" spans="1:90" ht="31.5" x14ac:dyDescent="0.35">
      <c r="A222" s="45" t="s">
        <v>618</v>
      </c>
      <c r="B222" s="45" t="s">
        <v>51</v>
      </c>
      <c r="C222" s="46" t="s">
        <v>52</v>
      </c>
      <c r="D222" s="46" t="s">
        <v>53</v>
      </c>
      <c r="E222" s="46" t="s">
        <v>619</v>
      </c>
      <c r="F222" s="5" t="s">
        <v>674</v>
      </c>
      <c r="G222" s="5" t="s">
        <v>210</v>
      </c>
      <c r="H222" s="16">
        <v>0</v>
      </c>
      <c r="I222" s="32">
        <v>44866</v>
      </c>
      <c r="J222" s="16" t="s">
        <v>438</v>
      </c>
      <c r="K222" s="16"/>
      <c r="L222" s="36"/>
      <c r="M222" s="36" t="s">
        <v>609</v>
      </c>
      <c r="N222" s="36" t="s">
        <v>201</v>
      </c>
      <c r="O222" s="47">
        <v>0</v>
      </c>
      <c r="P222" s="47">
        <v>100</v>
      </c>
      <c r="Q222" s="47">
        <v>0</v>
      </c>
      <c r="R222" s="47" t="s">
        <v>102</v>
      </c>
      <c r="S222" s="47"/>
      <c r="T222" s="44"/>
      <c r="U222" s="48">
        <v>189072</v>
      </c>
      <c r="V222" s="48">
        <v>189072</v>
      </c>
      <c r="W222" s="47"/>
      <c r="X222" s="43"/>
      <c r="Y222" s="48">
        <v>1134432</v>
      </c>
      <c r="Z222" s="48">
        <v>1134432</v>
      </c>
      <c r="AA222" s="47"/>
      <c r="AB222" s="43"/>
      <c r="AC222" s="48"/>
      <c r="AD222" s="48"/>
      <c r="AE222" s="48"/>
      <c r="AF222" s="43"/>
      <c r="AG222" s="48"/>
      <c r="AH222" s="48"/>
      <c r="AI222" s="47"/>
      <c r="AJ222" s="43"/>
      <c r="AK222" s="48"/>
      <c r="AL222" s="48"/>
      <c r="AM222" s="47"/>
      <c r="AN222" s="43"/>
      <c r="AO222" s="48"/>
      <c r="AP222" s="48"/>
      <c r="AQ222" s="47"/>
      <c r="AR222" s="43"/>
      <c r="AS222" s="48"/>
      <c r="AT222" s="48"/>
      <c r="AU222" s="47"/>
      <c r="AV222" s="43"/>
      <c r="AW222" s="48"/>
      <c r="AX222" s="48"/>
      <c r="AY222" s="48"/>
      <c r="AZ222" s="43"/>
      <c r="BA222" s="48"/>
      <c r="BB222" s="48"/>
      <c r="BC222" s="48"/>
      <c r="BD222" s="43"/>
      <c r="BE222" s="48"/>
      <c r="BF222" s="48"/>
      <c r="BG222" s="48"/>
      <c r="BH222" s="43"/>
      <c r="BI222" s="48"/>
      <c r="BJ222" s="48"/>
      <c r="BK222" s="48"/>
      <c r="BL222" s="43"/>
      <c r="BM222" s="48"/>
      <c r="BN222" s="48"/>
      <c r="BO222" s="48"/>
      <c r="BP222" s="43"/>
      <c r="BQ222" s="48"/>
      <c r="BR222" s="48"/>
      <c r="BS222" s="48"/>
      <c r="BT222" s="43"/>
      <c r="BU222" s="48"/>
      <c r="BV222" s="48"/>
      <c r="BW222" s="48"/>
      <c r="BX222" s="43"/>
      <c r="BY222" s="48"/>
      <c r="BZ222" s="48"/>
      <c r="CA222" s="48"/>
      <c r="CB222" s="43"/>
      <c r="CC222" s="48"/>
      <c r="CD222" s="48"/>
      <c r="CE222" s="48"/>
      <c r="CF222" s="10"/>
      <c r="CG222" s="48"/>
      <c r="CH222" s="48"/>
      <c r="CI222" s="48">
        <f t="shared" si="19"/>
        <v>1323504</v>
      </c>
      <c r="CJ222" s="48">
        <f t="shared" si="20"/>
        <v>1323504</v>
      </c>
      <c r="CK222" s="48"/>
      <c r="CL222" s="20" t="s">
        <v>42</v>
      </c>
    </row>
    <row r="223" spans="1:90" ht="63" x14ac:dyDescent="0.35">
      <c r="A223" s="45" t="s">
        <v>692</v>
      </c>
      <c r="B223" s="45" t="s">
        <v>76</v>
      </c>
      <c r="C223" s="46" t="s">
        <v>77</v>
      </c>
      <c r="D223" s="46" t="s">
        <v>77</v>
      </c>
      <c r="E223" s="46" t="s">
        <v>623</v>
      </c>
      <c r="F223" s="5" t="s">
        <v>674</v>
      </c>
      <c r="G223" s="5" t="s">
        <v>210</v>
      </c>
      <c r="H223" s="16">
        <v>0</v>
      </c>
      <c r="I223" s="32">
        <v>44866</v>
      </c>
      <c r="J223" s="16" t="s">
        <v>624</v>
      </c>
      <c r="K223" s="16"/>
      <c r="L223" s="36" t="s">
        <v>200</v>
      </c>
      <c r="M223" s="36"/>
      <c r="N223" s="36"/>
      <c r="O223" s="47">
        <v>0</v>
      </c>
      <c r="P223" s="47">
        <v>100</v>
      </c>
      <c r="Q223" s="47">
        <v>0</v>
      </c>
      <c r="R223" s="47" t="s">
        <v>102</v>
      </c>
      <c r="S223" s="47"/>
      <c r="T223" s="44"/>
      <c r="U223" s="48">
        <v>40863360</v>
      </c>
      <c r="V223" s="48">
        <v>40863360</v>
      </c>
      <c r="W223" s="47"/>
      <c r="X223" s="43"/>
      <c r="Y223" s="48">
        <v>157322880</v>
      </c>
      <c r="Z223" s="48">
        <v>157322880</v>
      </c>
      <c r="AA223" s="47"/>
      <c r="AB223" s="43"/>
      <c r="AC223" s="48">
        <v>78661440</v>
      </c>
      <c r="AD223" s="48">
        <v>78661440</v>
      </c>
      <c r="AE223" s="48"/>
      <c r="AF223" s="43"/>
      <c r="AG223" s="48">
        <v>78661440</v>
      </c>
      <c r="AH223" s="48">
        <v>78661440</v>
      </c>
      <c r="AI223" s="47"/>
      <c r="AJ223" s="43"/>
      <c r="AK223" s="48"/>
      <c r="AL223" s="48"/>
      <c r="AM223" s="47"/>
      <c r="AN223" s="43"/>
      <c r="AO223" s="48"/>
      <c r="AP223" s="48"/>
      <c r="AQ223" s="47"/>
      <c r="AR223" s="43"/>
      <c r="AS223" s="48"/>
      <c r="AT223" s="48"/>
      <c r="AU223" s="47"/>
      <c r="AV223" s="43"/>
      <c r="AW223" s="48"/>
      <c r="AX223" s="48"/>
      <c r="AY223" s="48"/>
      <c r="AZ223" s="43"/>
      <c r="BA223" s="48"/>
      <c r="BB223" s="48"/>
      <c r="BC223" s="48"/>
      <c r="BD223" s="43"/>
      <c r="BE223" s="48"/>
      <c r="BF223" s="48"/>
      <c r="BG223" s="48"/>
      <c r="BH223" s="43"/>
      <c r="BI223" s="48"/>
      <c r="BJ223" s="48"/>
      <c r="BK223" s="48"/>
      <c r="BL223" s="43"/>
      <c r="BM223" s="48"/>
      <c r="BN223" s="48"/>
      <c r="BO223" s="48"/>
      <c r="BP223" s="43"/>
      <c r="BQ223" s="48"/>
      <c r="BR223" s="48"/>
      <c r="BS223" s="48"/>
      <c r="BT223" s="43"/>
      <c r="BU223" s="48"/>
      <c r="BV223" s="48"/>
      <c r="BW223" s="48"/>
      <c r="BX223" s="43"/>
      <c r="BY223" s="48"/>
      <c r="BZ223" s="48"/>
      <c r="CA223" s="48"/>
      <c r="CB223" s="43"/>
      <c r="CC223" s="48"/>
      <c r="CD223" s="48"/>
      <c r="CE223" s="48"/>
      <c r="CF223" s="10"/>
      <c r="CG223" s="48"/>
      <c r="CH223" s="48"/>
      <c r="CI223" s="48">
        <f>U223+Y223+AC223+AG223+AK223+AO223+AS223+AW223+BA223+BE223+BI223+BM223+BQ223+BU223+BY223+CC223+CG223</f>
        <v>355509120</v>
      </c>
      <c r="CJ223" s="48">
        <f t="shared" si="20"/>
        <v>355509120</v>
      </c>
      <c r="CK223" s="48"/>
      <c r="CL223" s="20" t="s">
        <v>42</v>
      </c>
    </row>
    <row r="224" spans="1:90" ht="31.5" x14ac:dyDescent="0.35">
      <c r="A224" s="45" t="s">
        <v>627</v>
      </c>
      <c r="B224" s="45" t="s">
        <v>71</v>
      </c>
      <c r="C224" s="46" t="s">
        <v>539</v>
      </c>
      <c r="D224" s="46" t="s">
        <v>540</v>
      </c>
      <c r="E224" s="46" t="s">
        <v>628</v>
      </c>
      <c r="F224" s="47" t="s">
        <v>674</v>
      </c>
      <c r="G224" s="47" t="s">
        <v>205</v>
      </c>
      <c r="H224" s="16">
        <v>70</v>
      </c>
      <c r="I224" s="32">
        <v>44866</v>
      </c>
      <c r="J224" s="16" t="s">
        <v>33</v>
      </c>
      <c r="K224" s="16"/>
      <c r="L224" s="36"/>
      <c r="M224" s="36" t="s">
        <v>609</v>
      </c>
      <c r="N224" s="36" t="s">
        <v>614</v>
      </c>
      <c r="O224" s="47">
        <v>0</v>
      </c>
      <c r="P224" s="47">
        <v>100</v>
      </c>
      <c r="Q224" s="47">
        <v>0</v>
      </c>
      <c r="R224" s="47" t="s">
        <v>102</v>
      </c>
      <c r="S224" s="47"/>
      <c r="T224" s="44"/>
      <c r="U224" s="48">
        <v>486800</v>
      </c>
      <c r="V224" s="48">
        <v>545216</v>
      </c>
      <c r="W224" s="47"/>
      <c r="X224" s="43"/>
      <c r="Y224" s="48">
        <v>2640000</v>
      </c>
      <c r="Z224" s="48">
        <v>2956800.0000000005</v>
      </c>
      <c r="AA224" s="47"/>
      <c r="AB224" s="43"/>
      <c r="AC224" s="48">
        <v>2640000</v>
      </c>
      <c r="AD224" s="48">
        <v>2956800.0000000005</v>
      </c>
      <c r="AE224" s="48"/>
      <c r="AF224" s="43"/>
      <c r="AG224" s="48">
        <v>2640000</v>
      </c>
      <c r="AH224" s="48">
        <v>2956800.0000000005</v>
      </c>
      <c r="AI224" s="47"/>
      <c r="AJ224" s="43"/>
      <c r="AK224" s="48">
        <v>2640000</v>
      </c>
      <c r="AL224" s="48">
        <v>2956800.0000000005</v>
      </c>
      <c r="AM224" s="47"/>
      <c r="AN224" s="43"/>
      <c r="AO224" s="48">
        <v>2200000</v>
      </c>
      <c r="AP224" s="48">
        <v>2464000.0000000005</v>
      </c>
      <c r="AQ224" s="47"/>
      <c r="AR224" s="43"/>
      <c r="AS224" s="48"/>
      <c r="AT224" s="48"/>
      <c r="AU224" s="47"/>
      <c r="AV224" s="43"/>
      <c r="AW224" s="48"/>
      <c r="AX224" s="48"/>
      <c r="AY224" s="48"/>
      <c r="AZ224" s="43"/>
      <c r="BA224" s="48"/>
      <c r="BB224" s="48"/>
      <c r="BC224" s="48"/>
      <c r="BD224" s="43"/>
      <c r="BE224" s="48"/>
      <c r="BF224" s="48"/>
      <c r="BG224" s="48"/>
      <c r="BH224" s="43"/>
      <c r="BI224" s="48"/>
      <c r="BJ224" s="48"/>
      <c r="BK224" s="48"/>
      <c r="BL224" s="43"/>
      <c r="BM224" s="48"/>
      <c r="BN224" s="48"/>
      <c r="BO224" s="48"/>
      <c r="BP224" s="43"/>
      <c r="BQ224" s="48"/>
      <c r="BR224" s="48"/>
      <c r="BS224" s="48"/>
      <c r="BT224" s="43"/>
      <c r="BU224" s="48"/>
      <c r="BV224" s="48"/>
      <c r="BW224" s="48"/>
      <c r="BX224" s="43"/>
      <c r="BY224" s="48"/>
      <c r="BZ224" s="48"/>
      <c r="CA224" s="48"/>
      <c r="CB224" s="43"/>
      <c r="CC224" s="48"/>
      <c r="CD224" s="48"/>
      <c r="CE224" s="48"/>
      <c r="CF224" s="10"/>
      <c r="CG224" s="48"/>
      <c r="CH224" s="48"/>
      <c r="CI224" s="48">
        <f t="shared" si="19"/>
        <v>13246800</v>
      </c>
      <c r="CJ224" s="48">
        <f t="shared" si="20"/>
        <v>14836416.000000002</v>
      </c>
      <c r="CK224" s="48"/>
      <c r="CL224" s="20" t="s">
        <v>42</v>
      </c>
    </row>
    <row r="225" spans="1:90" ht="31.5" x14ac:dyDescent="0.35">
      <c r="A225" s="45" t="s">
        <v>638</v>
      </c>
      <c r="B225" s="45" t="s">
        <v>279</v>
      </c>
      <c r="C225" s="46" t="s">
        <v>402</v>
      </c>
      <c r="D225" s="46" t="s">
        <v>403</v>
      </c>
      <c r="E225" s="46" t="s">
        <v>629</v>
      </c>
      <c r="F225" s="47" t="s">
        <v>674</v>
      </c>
      <c r="G225" s="47" t="s">
        <v>205</v>
      </c>
      <c r="H225" s="16">
        <v>0</v>
      </c>
      <c r="I225" s="32">
        <v>44866</v>
      </c>
      <c r="J225" s="16" t="s">
        <v>33</v>
      </c>
      <c r="K225" s="16"/>
      <c r="L225" s="36"/>
      <c r="M225" s="36" t="s">
        <v>609</v>
      </c>
      <c r="N225" s="36" t="s">
        <v>630</v>
      </c>
      <c r="O225" s="47">
        <v>0</v>
      </c>
      <c r="P225" s="47">
        <v>100</v>
      </c>
      <c r="Q225" s="47">
        <v>0</v>
      </c>
      <c r="R225" s="47" t="s">
        <v>102</v>
      </c>
      <c r="S225" s="47"/>
      <c r="T225" s="44"/>
      <c r="U225" s="48">
        <v>2180842.11</v>
      </c>
      <c r="V225" s="48">
        <v>2180842.11</v>
      </c>
      <c r="W225" s="47"/>
      <c r="X225" s="43"/>
      <c r="Y225" s="48">
        <v>2289884.4900000002</v>
      </c>
      <c r="Z225" s="48">
        <v>2289884.4900000002</v>
      </c>
      <c r="AA225" s="47"/>
      <c r="AB225" s="43"/>
      <c r="AC225" s="48">
        <v>2404378.4400000004</v>
      </c>
      <c r="AD225" s="48">
        <v>2404378.4400000004</v>
      </c>
      <c r="AE225" s="48"/>
      <c r="AF225" s="43"/>
      <c r="AG225" s="48">
        <v>0</v>
      </c>
      <c r="AH225" s="48">
        <v>0</v>
      </c>
      <c r="AI225" s="47"/>
      <c r="AJ225" s="43"/>
      <c r="AK225" s="48"/>
      <c r="AL225" s="48"/>
      <c r="AM225" s="47"/>
      <c r="AN225" s="43"/>
      <c r="AO225" s="48"/>
      <c r="AP225" s="48"/>
      <c r="AQ225" s="47"/>
      <c r="AR225" s="43"/>
      <c r="AS225" s="48"/>
      <c r="AT225" s="48"/>
      <c r="AU225" s="47"/>
      <c r="AV225" s="43"/>
      <c r="AW225" s="48"/>
      <c r="AX225" s="48"/>
      <c r="AY225" s="48"/>
      <c r="AZ225" s="43"/>
      <c r="BA225" s="48"/>
      <c r="BB225" s="48"/>
      <c r="BC225" s="48"/>
      <c r="BD225" s="43"/>
      <c r="BE225" s="48"/>
      <c r="BF225" s="48"/>
      <c r="BG225" s="48"/>
      <c r="BH225" s="43"/>
      <c r="BI225" s="48"/>
      <c r="BJ225" s="48"/>
      <c r="BK225" s="48"/>
      <c r="BL225" s="43"/>
      <c r="BM225" s="48"/>
      <c r="BN225" s="48"/>
      <c r="BO225" s="48"/>
      <c r="BP225" s="43"/>
      <c r="BQ225" s="48"/>
      <c r="BR225" s="48"/>
      <c r="BS225" s="48"/>
      <c r="BT225" s="43"/>
      <c r="BU225" s="48"/>
      <c r="BV225" s="48"/>
      <c r="BW225" s="48"/>
      <c r="BX225" s="43"/>
      <c r="BY225" s="48"/>
      <c r="BZ225" s="48"/>
      <c r="CA225" s="48"/>
      <c r="CB225" s="43"/>
      <c r="CC225" s="48"/>
      <c r="CD225" s="48"/>
      <c r="CE225" s="48"/>
      <c r="CF225" s="10"/>
      <c r="CG225" s="48"/>
      <c r="CH225" s="48"/>
      <c r="CI225" s="48">
        <f t="shared" si="19"/>
        <v>6875105.04</v>
      </c>
      <c r="CJ225" s="48">
        <f t="shared" si="20"/>
        <v>6875105.04</v>
      </c>
      <c r="CK225" s="48"/>
      <c r="CL225" s="20" t="s">
        <v>42</v>
      </c>
    </row>
    <row r="226" spans="1:90" ht="31.5" x14ac:dyDescent="0.35">
      <c r="A226" s="45" t="s">
        <v>633</v>
      </c>
      <c r="B226" s="45" t="s">
        <v>58</v>
      </c>
      <c r="C226" s="46" t="s">
        <v>59</v>
      </c>
      <c r="D226" s="46" t="s">
        <v>59</v>
      </c>
      <c r="E226" s="46" t="s">
        <v>632</v>
      </c>
      <c r="F226" s="5" t="s">
        <v>674</v>
      </c>
      <c r="G226" s="5" t="s">
        <v>210</v>
      </c>
      <c r="H226" s="16">
        <v>0</v>
      </c>
      <c r="I226" s="32">
        <v>44866</v>
      </c>
      <c r="J226" s="16" t="s">
        <v>438</v>
      </c>
      <c r="K226" s="16"/>
      <c r="L226" s="36" t="s">
        <v>307</v>
      </c>
      <c r="M226" s="36"/>
      <c r="N226" s="36"/>
      <c r="O226" s="47">
        <v>0</v>
      </c>
      <c r="P226" s="47">
        <v>100</v>
      </c>
      <c r="Q226" s="47">
        <v>0</v>
      </c>
      <c r="R226" s="47" t="s">
        <v>102</v>
      </c>
      <c r="S226" s="47"/>
      <c r="T226" s="44"/>
      <c r="U226" s="48">
        <v>1292500</v>
      </c>
      <c r="V226" s="48">
        <v>1292500</v>
      </c>
      <c r="W226" s="47"/>
      <c r="X226" s="43"/>
      <c r="Y226" s="48">
        <v>15510000</v>
      </c>
      <c r="Z226" s="48">
        <v>15510000</v>
      </c>
      <c r="AA226" s="47"/>
      <c r="AB226" s="43"/>
      <c r="AC226" s="48">
        <v>14217500</v>
      </c>
      <c r="AD226" s="48">
        <v>14217500</v>
      </c>
      <c r="AE226" s="48"/>
      <c r="AF226" s="43"/>
      <c r="AG226" s="48"/>
      <c r="AH226" s="48"/>
      <c r="AI226" s="47"/>
      <c r="AJ226" s="43"/>
      <c r="AK226" s="48"/>
      <c r="AL226" s="48"/>
      <c r="AM226" s="47"/>
      <c r="AN226" s="43"/>
      <c r="AO226" s="48"/>
      <c r="AP226" s="48"/>
      <c r="AQ226" s="47"/>
      <c r="AR226" s="43"/>
      <c r="AS226" s="48"/>
      <c r="AT226" s="48"/>
      <c r="AU226" s="47"/>
      <c r="AV226" s="43"/>
      <c r="AW226" s="48"/>
      <c r="AX226" s="48"/>
      <c r="AY226" s="48"/>
      <c r="AZ226" s="43"/>
      <c r="BA226" s="48"/>
      <c r="BB226" s="48"/>
      <c r="BC226" s="48"/>
      <c r="BD226" s="43"/>
      <c r="BE226" s="48"/>
      <c r="BF226" s="48"/>
      <c r="BG226" s="48"/>
      <c r="BH226" s="43"/>
      <c r="BI226" s="48"/>
      <c r="BJ226" s="48"/>
      <c r="BK226" s="48"/>
      <c r="BL226" s="43"/>
      <c r="BM226" s="48"/>
      <c r="BN226" s="48"/>
      <c r="BO226" s="48"/>
      <c r="BP226" s="43"/>
      <c r="BQ226" s="48"/>
      <c r="BR226" s="48"/>
      <c r="BS226" s="48"/>
      <c r="BT226" s="43"/>
      <c r="BU226" s="48"/>
      <c r="BV226" s="48"/>
      <c r="BW226" s="48"/>
      <c r="BX226" s="43"/>
      <c r="BY226" s="48"/>
      <c r="BZ226" s="48"/>
      <c r="CA226" s="48"/>
      <c r="CB226" s="43"/>
      <c r="CC226" s="48"/>
      <c r="CD226" s="48"/>
      <c r="CE226" s="48"/>
      <c r="CF226" s="10"/>
      <c r="CG226" s="48"/>
      <c r="CH226" s="48"/>
      <c r="CI226" s="48">
        <f t="shared" si="19"/>
        <v>31020000</v>
      </c>
      <c r="CJ226" s="48">
        <f t="shared" si="20"/>
        <v>31020000</v>
      </c>
      <c r="CK226" s="48"/>
      <c r="CL226" s="20" t="s">
        <v>42</v>
      </c>
    </row>
    <row r="227" spans="1:90" ht="31.5" x14ac:dyDescent="0.35">
      <c r="A227" s="45" t="s">
        <v>702</v>
      </c>
      <c r="B227" s="45" t="s">
        <v>78</v>
      </c>
      <c r="C227" s="46" t="s">
        <v>79</v>
      </c>
      <c r="D227" s="46" t="s">
        <v>79</v>
      </c>
      <c r="E227" s="46" t="s">
        <v>634</v>
      </c>
      <c r="F227" s="47" t="s">
        <v>674</v>
      </c>
      <c r="G227" s="47" t="s">
        <v>205</v>
      </c>
      <c r="H227" s="16">
        <v>100</v>
      </c>
      <c r="I227" s="32">
        <v>44866</v>
      </c>
      <c r="J227" s="16" t="s">
        <v>31</v>
      </c>
      <c r="K227" s="16"/>
      <c r="L227" s="36"/>
      <c r="M227" s="36" t="s">
        <v>609</v>
      </c>
      <c r="N227" s="36" t="s">
        <v>201</v>
      </c>
      <c r="O227" s="47">
        <v>0</v>
      </c>
      <c r="P227" s="47">
        <v>100</v>
      </c>
      <c r="Q227" s="47">
        <v>0</v>
      </c>
      <c r="R227" s="47" t="s">
        <v>102</v>
      </c>
      <c r="S227" s="47"/>
      <c r="T227" s="44"/>
      <c r="U227" s="48">
        <v>2000000</v>
      </c>
      <c r="V227" s="48">
        <v>2240000</v>
      </c>
      <c r="W227" s="47"/>
      <c r="X227" s="43"/>
      <c r="Y227" s="48">
        <v>8000000</v>
      </c>
      <c r="Z227" s="48">
        <v>8960000</v>
      </c>
      <c r="AA227" s="47"/>
      <c r="AB227" s="43"/>
      <c r="AC227" s="48"/>
      <c r="AD227" s="48"/>
      <c r="AE227" s="48"/>
      <c r="AF227" s="43"/>
      <c r="AG227" s="48"/>
      <c r="AH227" s="48"/>
      <c r="AI227" s="47"/>
      <c r="AJ227" s="43"/>
      <c r="AK227" s="48"/>
      <c r="AL227" s="48"/>
      <c r="AM227" s="47"/>
      <c r="AN227" s="43"/>
      <c r="AO227" s="48"/>
      <c r="AP227" s="48"/>
      <c r="AQ227" s="47"/>
      <c r="AR227" s="43"/>
      <c r="AS227" s="48"/>
      <c r="AT227" s="48"/>
      <c r="AU227" s="47"/>
      <c r="AV227" s="43"/>
      <c r="AW227" s="48"/>
      <c r="AX227" s="48"/>
      <c r="AY227" s="48"/>
      <c r="AZ227" s="43"/>
      <c r="BA227" s="48"/>
      <c r="BB227" s="48"/>
      <c r="BC227" s="48"/>
      <c r="BD227" s="43"/>
      <c r="BE227" s="48"/>
      <c r="BF227" s="48"/>
      <c r="BG227" s="48"/>
      <c r="BH227" s="43"/>
      <c r="BI227" s="48"/>
      <c r="BJ227" s="48"/>
      <c r="BK227" s="48"/>
      <c r="BL227" s="43"/>
      <c r="BM227" s="48"/>
      <c r="BN227" s="48"/>
      <c r="BO227" s="48"/>
      <c r="BP227" s="43"/>
      <c r="BQ227" s="48"/>
      <c r="BR227" s="48"/>
      <c r="BS227" s="48"/>
      <c r="BT227" s="43"/>
      <c r="BU227" s="48"/>
      <c r="BV227" s="48"/>
      <c r="BW227" s="48"/>
      <c r="BX227" s="43"/>
      <c r="BY227" s="48"/>
      <c r="BZ227" s="48"/>
      <c r="CA227" s="48"/>
      <c r="CB227" s="43"/>
      <c r="CC227" s="48"/>
      <c r="CD227" s="48"/>
      <c r="CE227" s="48"/>
      <c r="CF227" s="10"/>
      <c r="CG227" s="48"/>
      <c r="CH227" s="48"/>
      <c r="CI227" s="48">
        <f t="shared" si="19"/>
        <v>10000000</v>
      </c>
      <c r="CJ227" s="48">
        <f t="shared" si="20"/>
        <v>11200000</v>
      </c>
      <c r="CK227" s="48"/>
      <c r="CL227" s="20" t="s">
        <v>42</v>
      </c>
    </row>
    <row r="228" spans="1:90" ht="31.5" x14ac:dyDescent="0.35">
      <c r="A228" s="45" t="s">
        <v>658</v>
      </c>
      <c r="B228" s="45" t="s">
        <v>635</v>
      </c>
      <c r="C228" s="46" t="s">
        <v>402</v>
      </c>
      <c r="D228" s="46" t="s">
        <v>403</v>
      </c>
      <c r="E228" s="46" t="s">
        <v>636</v>
      </c>
      <c r="F228" s="47" t="s">
        <v>674</v>
      </c>
      <c r="G228" s="47" t="s">
        <v>205</v>
      </c>
      <c r="H228" s="16">
        <v>0</v>
      </c>
      <c r="I228" s="32">
        <v>44866</v>
      </c>
      <c r="J228" s="16" t="s">
        <v>33</v>
      </c>
      <c r="K228" s="16"/>
      <c r="L228" s="36"/>
      <c r="M228" s="36" t="s">
        <v>609</v>
      </c>
      <c r="N228" s="36" t="s">
        <v>614</v>
      </c>
      <c r="O228" s="47">
        <v>0</v>
      </c>
      <c r="P228" s="47">
        <v>100</v>
      </c>
      <c r="Q228" s="47">
        <v>0</v>
      </c>
      <c r="R228" s="47" t="s">
        <v>102</v>
      </c>
      <c r="S228" s="47"/>
      <c r="T228" s="44"/>
      <c r="U228" s="48">
        <v>9921176.1950000003</v>
      </c>
      <c r="V228" s="48">
        <v>9921176.1950000003</v>
      </c>
      <c r="W228" s="47"/>
      <c r="X228" s="43"/>
      <c r="Y228" s="48">
        <v>60188466.730000004</v>
      </c>
      <c r="Z228" s="48">
        <v>60188466.730000004</v>
      </c>
      <c r="AA228" s="47"/>
      <c r="AB228" s="43"/>
      <c r="AC228" s="48">
        <v>61994121.950000003</v>
      </c>
      <c r="AD228" s="48">
        <v>61994121.950000003</v>
      </c>
      <c r="AE228" s="48"/>
      <c r="AF228" s="43"/>
      <c r="AG228" s="48">
        <v>63853790.534999996</v>
      </c>
      <c r="AH228" s="48">
        <v>63853790.534999996</v>
      </c>
      <c r="AI228" s="47"/>
      <c r="AJ228" s="43"/>
      <c r="AK228" s="48">
        <v>65769679.119999997</v>
      </c>
      <c r="AL228" s="48">
        <v>65769679.119999997</v>
      </c>
      <c r="AM228" s="47"/>
      <c r="AN228" s="43"/>
      <c r="AO228" s="48">
        <v>56660938.144999996</v>
      </c>
      <c r="AP228" s="48">
        <v>56660938.144999996</v>
      </c>
      <c r="AQ228" s="47"/>
      <c r="AR228" s="43"/>
      <c r="AS228" s="48"/>
      <c r="AT228" s="48"/>
      <c r="AU228" s="47"/>
      <c r="AV228" s="43"/>
      <c r="AW228" s="48"/>
      <c r="AX228" s="48"/>
      <c r="AY228" s="48"/>
      <c r="AZ228" s="43"/>
      <c r="BA228" s="48"/>
      <c r="BB228" s="48"/>
      <c r="BC228" s="48"/>
      <c r="BD228" s="43"/>
      <c r="BE228" s="48"/>
      <c r="BF228" s="48"/>
      <c r="BG228" s="48"/>
      <c r="BH228" s="43"/>
      <c r="BI228" s="48"/>
      <c r="BJ228" s="48"/>
      <c r="BK228" s="48"/>
      <c r="BL228" s="43"/>
      <c r="BM228" s="48"/>
      <c r="BN228" s="48"/>
      <c r="BO228" s="48"/>
      <c r="BP228" s="43"/>
      <c r="BQ228" s="48"/>
      <c r="BR228" s="48"/>
      <c r="BS228" s="48"/>
      <c r="BT228" s="43"/>
      <c r="BU228" s="48"/>
      <c r="BV228" s="48"/>
      <c r="BW228" s="48"/>
      <c r="BX228" s="43"/>
      <c r="BY228" s="48"/>
      <c r="BZ228" s="48"/>
      <c r="CA228" s="48"/>
      <c r="CB228" s="43"/>
      <c r="CC228" s="48"/>
      <c r="CD228" s="48"/>
      <c r="CE228" s="48"/>
      <c r="CF228" s="10"/>
      <c r="CG228" s="48"/>
      <c r="CH228" s="48"/>
      <c r="CI228" s="48">
        <f>U228+Y228+AC228+AG228+AK228+AO228+AS228+AW228+BA228+BE228+BI228+BM228+BQ228+BU228+BY228+CC228+CG228</f>
        <v>318388172.67500001</v>
      </c>
      <c r="CJ228" s="48">
        <f>V228+Z228+AD228+AH228+AL228+AP228+AT228+AX228+BB228+BF228+BJ228+BN228+BR228+BV228+BZ228+CD228+CH228</f>
        <v>318388172.67500001</v>
      </c>
      <c r="CK228" s="48"/>
      <c r="CL228" s="20" t="s">
        <v>42</v>
      </c>
    </row>
    <row r="229" spans="1:90" ht="31.5" x14ac:dyDescent="0.35">
      <c r="A229" s="45" t="s">
        <v>686</v>
      </c>
      <c r="B229" s="45" t="s">
        <v>51</v>
      </c>
      <c r="C229" s="46" t="s">
        <v>52</v>
      </c>
      <c r="D229" s="46" t="s">
        <v>53</v>
      </c>
      <c r="E229" s="46" t="s">
        <v>637</v>
      </c>
      <c r="F229" s="47" t="s">
        <v>674</v>
      </c>
      <c r="G229" s="47" t="s">
        <v>210</v>
      </c>
      <c r="H229" s="16">
        <v>0</v>
      </c>
      <c r="I229" s="32">
        <v>44896</v>
      </c>
      <c r="J229" s="16" t="s">
        <v>94</v>
      </c>
      <c r="K229" s="16"/>
      <c r="L229" s="36" t="s">
        <v>201</v>
      </c>
      <c r="M229" s="36"/>
      <c r="N229" s="36"/>
      <c r="O229" s="47">
        <v>0</v>
      </c>
      <c r="P229" s="47">
        <v>100</v>
      </c>
      <c r="Q229" s="47">
        <v>0</v>
      </c>
      <c r="R229" s="47" t="s">
        <v>102</v>
      </c>
      <c r="S229" s="47"/>
      <c r="T229" s="44"/>
      <c r="U229" s="48">
        <v>239000</v>
      </c>
      <c r="V229" s="48">
        <v>239000</v>
      </c>
      <c r="W229" s="47"/>
      <c r="X229" s="43"/>
      <c r="Y229" s="48">
        <v>2349995.7823999999</v>
      </c>
      <c r="Z229" s="48">
        <v>2349995.7823999999</v>
      </c>
      <c r="AA229" s="47"/>
      <c r="AB229" s="43"/>
      <c r="AC229" s="48"/>
      <c r="AD229" s="48"/>
      <c r="AE229" s="48"/>
      <c r="AF229" s="43"/>
      <c r="AG229" s="48"/>
      <c r="AH229" s="48"/>
      <c r="AI229" s="47"/>
      <c r="AJ229" s="43"/>
      <c r="AK229" s="48"/>
      <c r="AL229" s="48"/>
      <c r="AM229" s="47"/>
      <c r="AN229" s="43"/>
      <c r="AO229" s="48"/>
      <c r="AP229" s="48"/>
      <c r="AQ229" s="47"/>
      <c r="AR229" s="43"/>
      <c r="AS229" s="48"/>
      <c r="AT229" s="48"/>
      <c r="AU229" s="47"/>
      <c r="AV229" s="43"/>
      <c r="AW229" s="48"/>
      <c r="AX229" s="48"/>
      <c r="AY229" s="48"/>
      <c r="AZ229" s="43"/>
      <c r="BA229" s="48"/>
      <c r="BB229" s="48"/>
      <c r="BC229" s="48"/>
      <c r="BD229" s="43"/>
      <c r="BE229" s="48"/>
      <c r="BF229" s="48"/>
      <c r="BG229" s="48"/>
      <c r="BH229" s="43"/>
      <c r="BI229" s="48"/>
      <c r="BJ229" s="48"/>
      <c r="BK229" s="48"/>
      <c r="BL229" s="43"/>
      <c r="BM229" s="48"/>
      <c r="BN229" s="48"/>
      <c r="BO229" s="48"/>
      <c r="BP229" s="43"/>
      <c r="BQ229" s="48"/>
      <c r="BR229" s="48"/>
      <c r="BS229" s="48"/>
      <c r="BT229" s="43"/>
      <c r="BU229" s="48"/>
      <c r="BV229" s="48"/>
      <c r="BW229" s="48"/>
      <c r="BX229" s="43"/>
      <c r="BY229" s="48"/>
      <c r="BZ229" s="48"/>
      <c r="CA229" s="48"/>
      <c r="CB229" s="43"/>
      <c r="CC229" s="48"/>
      <c r="CD229" s="48"/>
      <c r="CE229" s="48"/>
      <c r="CF229" s="10"/>
      <c r="CG229" s="48"/>
      <c r="CH229" s="48"/>
      <c r="CI229" s="48">
        <f t="shared" si="19"/>
        <v>2588995.7823999999</v>
      </c>
      <c r="CJ229" s="48">
        <f t="shared" si="20"/>
        <v>2588995.7823999999</v>
      </c>
      <c r="CK229" s="48"/>
      <c r="CL229" s="20" t="s">
        <v>42</v>
      </c>
    </row>
    <row r="230" spans="1:90" ht="21" x14ac:dyDescent="0.35">
      <c r="A230" s="45" t="s">
        <v>646</v>
      </c>
      <c r="B230" s="45" t="s">
        <v>477</v>
      </c>
      <c r="C230" s="46" t="s">
        <v>478</v>
      </c>
      <c r="D230" s="46" t="s">
        <v>478</v>
      </c>
      <c r="E230" s="46" t="s">
        <v>639</v>
      </c>
      <c r="F230" s="47" t="s">
        <v>674</v>
      </c>
      <c r="G230" s="47" t="s">
        <v>210</v>
      </c>
      <c r="H230" s="16">
        <v>0</v>
      </c>
      <c r="I230" s="32">
        <v>44866</v>
      </c>
      <c r="J230" s="16" t="s">
        <v>640</v>
      </c>
      <c r="K230" s="16"/>
      <c r="L230" s="36"/>
      <c r="M230" s="36" t="s">
        <v>609</v>
      </c>
      <c r="N230" s="36" t="s">
        <v>201</v>
      </c>
      <c r="O230" s="47">
        <v>0</v>
      </c>
      <c r="P230" s="47">
        <v>100</v>
      </c>
      <c r="Q230" s="47">
        <v>0</v>
      </c>
      <c r="R230" s="47" t="s">
        <v>102</v>
      </c>
      <c r="S230" s="47"/>
      <c r="T230" s="44"/>
      <c r="U230" s="48">
        <v>34409593.75</v>
      </c>
      <c r="V230" s="48">
        <v>34409593.75</v>
      </c>
      <c r="W230" s="47"/>
      <c r="X230" s="43"/>
      <c r="Y230" s="48">
        <v>120433578.13</v>
      </c>
      <c r="Z230" s="48">
        <v>120433578.13</v>
      </c>
      <c r="AA230" s="47"/>
      <c r="AB230" s="43"/>
      <c r="AC230" s="48"/>
      <c r="AD230" s="48"/>
      <c r="AE230" s="48"/>
      <c r="AF230" s="43"/>
      <c r="AG230" s="48"/>
      <c r="AH230" s="48"/>
      <c r="AI230" s="47"/>
      <c r="AJ230" s="43"/>
      <c r="AK230" s="48"/>
      <c r="AL230" s="48"/>
      <c r="AM230" s="47"/>
      <c r="AN230" s="43"/>
      <c r="AO230" s="48"/>
      <c r="AP230" s="48"/>
      <c r="AQ230" s="47"/>
      <c r="AR230" s="43"/>
      <c r="AS230" s="48"/>
      <c r="AT230" s="48"/>
      <c r="AU230" s="47"/>
      <c r="AV230" s="43"/>
      <c r="AW230" s="48"/>
      <c r="AX230" s="48"/>
      <c r="AY230" s="48"/>
      <c r="AZ230" s="43"/>
      <c r="BA230" s="48"/>
      <c r="BB230" s="48"/>
      <c r="BC230" s="48"/>
      <c r="BD230" s="43"/>
      <c r="BE230" s="48"/>
      <c r="BF230" s="48"/>
      <c r="BG230" s="48"/>
      <c r="BH230" s="43"/>
      <c r="BI230" s="48"/>
      <c r="BJ230" s="48"/>
      <c r="BK230" s="48"/>
      <c r="BL230" s="43"/>
      <c r="BM230" s="48"/>
      <c r="BN230" s="48"/>
      <c r="BO230" s="48"/>
      <c r="BP230" s="43"/>
      <c r="BQ230" s="48"/>
      <c r="BR230" s="48"/>
      <c r="BS230" s="48"/>
      <c r="BT230" s="43"/>
      <c r="BU230" s="48"/>
      <c r="BV230" s="48"/>
      <c r="BW230" s="48"/>
      <c r="BX230" s="43"/>
      <c r="BY230" s="48"/>
      <c r="BZ230" s="48"/>
      <c r="CA230" s="48"/>
      <c r="CB230" s="43"/>
      <c r="CC230" s="48"/>
      <c r="CD230" s="48"/>
      <c r="CE230" s="48"/>
      <c r="CF230" s="10"/>
      <c r="CG230" s="48"/>
      <c r="CH230" s="48"/>
      <c r="CI230" s="48">
        <f t="shared" si="19"/>
        <v>154843171.88</v>
      </c>
      <c r="CJ230" s="48">
        <f t="shared" si="20"/>
        <v>154843171.88</v>
      </c>
      <c r="CK230" s="48"/>
      <c r="CL230" s="20" t="s">
        <v>42</v>
      </c>
    </row>
    <row r="231" spans="1:90" ht="31.5" x14ac:dyDescent="0.35">
      <c r="A231" s="45" t="s">
        <v>641</v>
      </c>
      <c r="B231" s="45" t="s">
        <v>78</v>
      </c>
      <c r="C231" s="46" t="s">
        <v>79</v>
      </c>
      <c r="D231" s="46" t="s">
        <v>79</v>
      </c>
      <c r="E231" s="46" t="s">
        <v>642</v>
      </c>
      <c r="F231" s="47" t="s">
        <v>674</v>
      </c>
      <c r="G231" s="47" t="s">
        <v>210</v>
      </c>
      <c r="H231" s="16">
        <v>0</v>
      </c>
      <c r="I231" s="32">
        <v>44866</v>
      </c>
      <c r="J231" s="16" t="s">
        <v>643</v>
      </c>
      <c r="K231" s="16"/>
      <c r="L231" s="36"/>
      <c r="M231" s="36" t="s">
        <v>556</v>
      </c>
      <c r="N231" s="36" t="s">
        <v>332</v>
      </c>
      <c r="O231" s="47">
        <v>0</v>
      </c>
      <c r="P231" s="47">
        <v>100</v>
      </c>
      <c r="Q231" s="47">
        <v>0</v>
      </c>
      <c r="R231" s="47" t="s">
        <v>102</v>
      </c>
      <c r="S231" s="47"/>
      <c r="T231" s="44"/>
      <c r="U231" s="48">
        <v>1539486</v>
      </c>
      <c r="V231" s="48">
        <v>1539486</v>
      </c>
      <c r="W231" s="47"/>
      <c r="X231" s="43"/>
      <c r="Y231" s="48">
        <v>57478977.270000003</v>
      </c>
      <c r="Z231" s="48">
        <v>57478977.270000003</v>
      </c>
      <c r="AA231" s="47"/>
      <c r="AB231" s="43"/>
      <c r="AC231" s="48">
        <v>31367325.600000001</v>
      </c>
      <c r="AD231" s="48">
        <v>31367325.600000001</v>
      </c>
      <c r="AE231" s="48"/>
      <c r="AF231" s="43"/>
      <c r="AG231" s="48"/>
      <c r="AH231" s="48"/>
      <c r="AI231" s="47"/>
      <c r="AJ231" s="43"/>
      <c r="AK231" s="48"/>
      <c r="AL231" s="48"/>
      <c r="AM231" s="47"/>
      <c r="AN231" s="43"/>
      <c r="AO231" s="48"/>
      <c r="AP231" s="48"/>
      <c r="AQ231" s="47"/>
      <c r="AR231" s="43"/>
      <c r="AS231" s="48"/>
      <c r="AT231" s="48"/>
      <c r="AU231" s="47"/>
      <c r="AV231" s="43"/>
      <c r="AW231" s="48"/>
      <c r="AX231" s="48"/>
      <c r="AY231" s="48"/>
      <c r="AZ231" s="43"/>
      <c r="BA231" s="48"/>
      <c r="BB231" s="48"/>
      <c r="BC231" s="48"/>
      <c r="BD231" s="43"/>
      <c r="BE231" s="48"/>
      <c r="BF231" s="48"/>
      <c r="BG231" s="48"/>
      <c r="BH231" s="43"/>
      <c r="BI231" s="48"/>
      <c r="BJ231" s="48"/>
      <c r="BK231" s="48"/>
      <c r="BL231" s="43"/>
      <c r="BM231" s="48"/>
      <c r="BN231" s="48"/>
      <c r="BO231" s="48"/>
      <c r="BP231" s="43"/>
      <c r="BQ231" s="48"/>
      <c r="BR231" s="48"/>
      <c r="BS231" s="48"/>
      <c r="BT231" s="43"/>
      <c r="BU231" s="48"/>
      <c r="BV231" s="48"/>
      <c r="BW231" s="48"/>
      <c r="BX231" s="43"/>
      <c r="BY231" s="48"/>
      <c r="BZ231" s="48"/>
      <c r="CA231" s="48"/>
      <c r="CB231" s="43"/>
      <c r="CC231" s="48"/>
      <c r="CD231" s="48"/>
      <c r="CE231" s="48"/>
      <c r="CF231" s="10"/>
      <c r="CG231" s="48"/>
      <c r="CH231" s="48"/>
      <c r="CI231" s="48">
        <f t="shared" si="19"/>
        <v>90385788.870000005</v>
      </c>
      <c r="CJ231" s="48">
        <f t="shared" si="20"/>
        <v>90385788.870000005</v>
      </c>
      <c r="CK231" s="48"/>
      <c r="CL231" s="20" t="s">
        <v>42</v>
      </c>
    </row>
    <row r="232" spans="1:90" ht="31.5" x14ac:dyDescent="0.35">
      <c r="A232" s="45" t="s">
        <v>662</v>
      </c>
      <c r="B232" s="45" t="s">
        <v>58</v>
      </c>
      <c r="C232" s="46" t="s">
        <v>59</v>
      </c>
      <c r="D232" s="46" t="s">
        <v>59</v>
      </c>
      <c r="E232" s="46" t="s">
        <v>463</v>
      </c>
      <c r="F232" s="47" t="s">
        <v>674</v>
      </c>
      <c r="G232" s="47" t="s">
        <v>205</v>
      </c>
      <c r="H232" s="16">
        <v>100</v>
      </c>
      <c r="I232" s="32" t="s">
        <v>556</v>
      </c>
      <c r="J232" s="16" t="s">
        <v>33</v>
      </c>
      <c r="K232" s="16"/>
      <c r="L232" s="36" t="s">
        <v>201</v>
      </c>
      <c r="M232" s="36"/>
      <c r="N232" s="36"/>
      <c r="O232" s="47">
        <v>0</v>
      </c>
      <c r="P232" s="47">
        <v>100</v>
      </c>
      <c r="Q232" s="47">
        <v>0</v>
      </c>
      <c r="R232" s="47" t="s">
        <v>102</v>
      </c>
      <c r="S232" s="47"/>
      <c r="T232" s="44"/>
      <c r="U232" s="48">
        <v>4700000</v>
      </c>
      <c r="V232" s="48">
        <v>5264000.0000000009</v>
      </c>
      <c r="W232" s="47"/>
      <c r="X232" s="43"/>
      <c r="Y232" s="48">
        <v>47000000</v>
      </c>
      <c r="Z232" s="48">
        <v>52640000.000000007</v>
      </c>
      <c r="AA232" s="47"/>
      <c r="AB232" s="43"/>
      <c r="AC232" s="48"/>
      <c r="AD232" s="48"/>
      <c r="AE232" s="48"/>
      <c r="AF232" s="43"/>
      <c r="AG232" s="48"/>
      <c r="AH232" s="48"/>
      <c r="AI232" s="47"/>
      <c r="AJ232" s="43"/>
      <c r="AK232" s="48"/>
      <c r="AL232" s="48"/>
      <c r="AM232" s="47"/>
      <c r="AN232" s="43"/>
      <c r="AO232" s="48"/>
      <c r="AP232" s="48"/>
      <c r="AQ232" s="47"/>
      <c r="AR232" s="43"/>
      <c r="AS232" s="48"/>
      <c r="AT232" s="48"/>
      <c r="AU232" s="47"/>
      <c r="AV232" s="43"/>
      <c r="AW232" s="48"/>
      <c r="AX232" s="48"/>
      <c r="AY232" s="48"/>
      <c r="AZ232" s="43"/>
      <c r="BA232" s="48"/>
      <c r="BB232" s="48"/>
      <c r="BC232" s="48"/>
      <c r="BD232" s="43"/>
      <c r="BE232" s="48"/>
      <c r="BF232" s="48"/>
      <c r="BG232" s="48"/>
      <c r="BH232" s="43"/>
      <c r="BI232" s="48"/>
      <c r="BJ232" s="48"/>
      <c r="BK232" s="48"/>
      <c r="BL232" s="43"/>
      <c r="BM232" s="48"/>
      <c r="BN232" s="48"/>
      <c r="BO232" s="48"/>
      <c r="BP232" s="43"/>
      <c r="BQ232" s="48"/>
      <c r="BR232" s="48"/>
      <c r="BS232" s="48"/>
      <c r="BT232" s="43"/>
      <c r="BU232" s="48"/>
      <c r="BV232" s="48"/>
      <c r="BW232" s="48"/>
      <c r="BX232" s="43"/>
      <c r="BY232" s="48"/>
      <c r="BZ232" s="48"/>
      <c r="CA232" s="48"/>
      <c r="CB232" s="43"/>
      <c r="CC232" s="48"/>
      <c r="CD232" s="48"/>
      <c r="CE232" s="48"/>
      <c r="CF232" s="10"/>
      <c r="CG232" s="48"/>
      <c r="CH232" s="48"/>
      <c r="CI232" s="48">
        <f t="shared" si="19"/>
        <v>51700000</v>
      </c>
      <c r="CJ232" s="48">
        <f t="shared" si="20"/>
        <v>57904000.000000007</v>
      </c>
      <c r="CK232" s="48"/>
      <c r="CL232" s="20" t="s">
        <v>42</v>
      </c>
    </row>
    <row r="233" spans="1:90" ht="31.5" x14ac:dyDescent="0.35">
      <c r="A233" s="45" t="s">
        <v>663</v>
      </c>
      <c r="B233" s="45" t="s">
        <v>58</v>
      </c>
      <c r="C233" s="46" t="s">
        <v>59</v>
      </c>
      <c r="D233" s="46" t="s">
        <v>59</v>
      </c>
      <c r="E233" s="46" t="s">
        <v>463</v>
      </c>
      <c r="F233" s="47" t="s">
        <v>674</v>
      </c>
      <c r="G233" s="47" t="s">
        <v>205</v>
      </c>
      <c r="H233" s="16">
        <v>100</v>
      </c>
      <c r="I233" s="32" t="s">
        <v>556</v>
      </c>
      <c r="J233" s="16" t="s">
        <v>33</v>
      </c>
      <c r="K233" s="16"/>
      <c r="L233" s="36" t="s">
        <v>201</v>
      </c>
      <c r="M233" s="36"/>
      <c r="N233" s="36"/>
      <c r="O233" s="47">
        <v>0</v>
      </c>
      <c r="P233" s="47">
        <v>100</v>
      </c>
      <c r="Q233" s="47">
        <v>0</v>
      </c>
      <c r="R233" s="47" t="s">
        <v>102</v>
      </c>
      <c r="S233" s="47"/>
      <c r="T233" s="44"/>
      <c r="U233" s="48">
        <v>4700000</v>
      </c>
      <c r="V233" s="48">
        <v>5264000.0000000009</v>
      </c>
      <c r="W233" s="47"/>
      <c r="X233" s="43"/>
      <c r="Y233" s="48">
        <v>47000000</v>
      </c>
      <c r="Z233" s="48">
        <v>52640000.000000007</v>
      </c>
      <c r="AA233" s="47"/>
      <c r="AB233" s="43"/>
      <c r="AC233" s="48"/>
      <c r="AD233" s="48"/>
      <c r="AE233" s="48"/>
      <c r="AF233" s="43"/>
      <c r="AG233" s="48"/>
      <c r="AH233" s="48"/>
      <c r="AI233" s="47"/>
      <c r="AJ233" s="43"/>
      <c r="AK233" s="48"/>
      <c r="AL233" s="48"/>
      <c r="AM233" s="47"/>
      <c r="AN233" s="43"/>
      <c r="AO233" s="48"/>
      <c r="AP233" s="48"/>
      <c r="AQ233" s="47"/>
      <c r="AR233" s="43"/>
      <c r="AS233" s="48"/>
      <c r="AT233" s="48"/>
      <c r="AU233" s="47"/>
      <c r="AV233" s="43"/>
      <c r="AW233" s="48"/>
      <c r="AX233" s="48"/>
      <c r="AY233" s="48"/>
      <c r="AZ233" s="43"/>
      <c r="BA233" s="48"/>
      <c r="BB233" s="48"/>
      <c r="BC233" s="48"/>
      <c r="BD233" s="43"/>
      <c r="BE233" s="48"/>
      <c r="BF233" s="48"/>
      <c r="BG233" s="48"/>
      <c r="BH233" s="43"/>
      <c r="BI233" s="48"/>
      <c r="BJ233" s="48"/>
      <c r="BK233" s="48"/>
      <c r="BL233" s="43"/>
      <c r="BM233" s="48"/>
      <c r="BN233" s="48"/>
      <c r="BO233" s="48"/>
      <c r="BP233" s="43"/>
      <c r="BQ233" s="48"/>
      <c r="BR233" s="48"/>
      <c r="BS233" s="48"/>
      <c r="BT233" s="43"/>
      <c r="BU233" s="48"/>
      <c r="BV233" s="48"/>
      <c r="BW233" s="48"/>
      <c r="BX233" s="43"/>
      <c r="BY233" s="48"/>
      <c r="BZ233" s="48"/>
      <c r="CA233" s="48"/>
      <c r="CB233" s="43"/>
      <c r="CC233" s="48"/>
      <c r="CD233" s="48"/>
      <c r="CE233" s="48"/>
      <c r="CF233" s="10"/>
      <c r="CG233" s="48"/>
      <c r="CH233" s="48"/>
      <c r="CI233" s="48">
        <f t="shared" si="19"/>
        <v>51700000</v>
      </c>
      <c r="CJ233" s="48">
        <f t="shared" si="20"/>
        <v>57904000.000000007</v>
      </c>
      <c r="CK233" s="48"/>
      <c r="CL233" s="20" t="s">
        <v>42</v>
      </c>
    </row>
    <row r="234" spans="1:90" ht="31.5" x14ac:dyDescent="0.35">
      <c r="A234" s="45" t="s">
        <v>664</v>
      </c>
      <c r="B234" s="45" t="s">
        <v>58</v>
      </c>
      <c r="C234" s="46" t="s">
        <v>59</v>
      </c>
      <c r="D234" s="46" t="s">
        <v>59</v>
      </c>
      <c r="E234" s="46" t="s">
        <v>463</v>
      </c>
      <c r="F234" s="47" t="s">
        <v>674</v>
      </c>
      <c r="G234" s="47" t="s">
        <v>205</v>
      </c>
      <c r="H234" s="16">
        <v>100</v>
      </c>
      <c r="I234" s="32" t="s">
        <v>556</v>
      </c>
      <c r="J234" s="16" t="s">
        <v>33</v>
      </c>
      <c r="K234" s="16"/>
      <c r="L234" s="36" t="s">
        <v>201</v>
      </c>
      <c r="M234" s="36"/>
      <c r="N234" s="36"/>
      <c r="O234" s="47">
        <v>0</v>
      </c>
      <c r="P234" s="47">
        <v>100</v>
      </c>
      <c r="Q234" s="47">
        <v>0</v>
      </c>
      <c r="R234" s="47" t="s">
        <v>102</v>
      </c>
      <c r="S234" s="47"/>
      <c r="T234" s="44"/>
      <c r="U234" s="48">
        <v>4700000</v>
      </c>
      <c r="V234" s="48">
        <v>5264000.0000000009</v>
      </c>
      <c r="W234" s="47"/>
      <c r="X234" s="43"/>
      <c r="Y234" s="48">
        <v>47000000</v>
      </c>
      <c r="Z234" s="48">
        <v>52640000.000000007</v>
      </c>
      <c r="AA234" s="47"/>
      <c r="AB234" s="43"/>
      <c r="AC234" s="48"/>
      <c r="AD234" s="48"/>
      <c r="AE234" s="48"/>
      <c r="AF234" s="43"/>
      <c r="AG234" s="48"/>
      <c r="AH234" s="48"/>
      <c r="AI234" s="47"/>
      <c r="AJ234" s="43"/>
      <c r="AK234" s="48"/>
      <c r="AL234" s="48"/>
      <c r="AM234" s="47"/>
      <c r="AN234" s="43"/>
      <c r="AO234" s="48"/>
      <c r="AP234" s="48"/>
      <c r="AQ234" s="47"/>
      <c r="AR234" s="43"/>
      <c r="AS234" s="48"/>
      <c r="AT234" s="48"/>
      <c r="AU234" s="47"/>
      <c r="AV234" s="43"/>
      <c r="AW234" s="48"/>
      <c r="AX234" s="48"/>
      <c r="AY234" s="48"/>
      <c r="AZ234" s="43"/>
      <c r="BA234" s="48"/>
      <c r="BB234" s="48"/>
      <c r="BC234" s="48"/>
      <c r="BD234" s="43"/>
      <c r="BE234" s="48"/>
      <c r="BF234" s="48"/>
      <c r="BG234" s="48"/>
      <c r="BH234" s="43"/>
      <c r="BI234" s="48"/>
      <c r="BJ234" s="48"/>
      <c r="BK234" s="48"/>
      <c r="BL234" s="43"/>
      <c r="BM234" s="48"/>
      <c r="BN234" s="48"/>
      <c r="BO234" s="48"/>
      <c r="BP234" s="43"/>
      <c r="BQ234" s="48"/>
      <c r="BR234" s="48"/>
      <c r="BS234" s="48"/>
      <c r="BT234" s="43"/>
      <c r="BU234" s="48"/>
      <c r="BV234" s="48"/>
      <c r="BW234" s="48"/>
      <c r="BX234" s="43"/>
      <c r="BY234" s="48"/>
      <c r="BZ234" s="48"/>
      <c r="CA234" s="48"/>
      <c r="CB234" s="43"/>
      <c r="CC234" s="48"/>
      <c r="CD234" s="48"/>
      <c r="CE234" s="48"/>
      <c r="CF234" s="10"/>
      <c r="CG234" s="48"/>
      <c r="CH234" s="48"/>
      <c r="CI234" s="48">
        <f t="shared" si="19"/>
        <v>51700000</v>
      </c>
      <c r="CJ234" s="48">
        <f t="shared" si="20"/>
        <v>57904000.000000007</v>
      </c>
      <c r="CK234" s="48"/>
      <c r="CL234" s="20" t="s">
        <v>42</v>
      </c>
    </row>
    <row r="235" spans="1:90" ht="31.5" x14ac:dyDescent="0.35">
      <c r="A235" s="45" t="s">
        <v>647</v>
      </c>
      <c r="B235" s="45" t="s">
        <v>494</v>
      </c>
      <c r="C235" s="46" t="s">
        <v>495</v>
      </c>
      <c r="D235" s="46" t="s">
        <v>495</v>
      </c>
      <c r="E235" s="46" t="s">
        <v>644</v>
      </c>
      <c r="F235" s="47" t="s">
        <v>674</v>
      </c>
      <c r="G235" s="47" t="s">
        <v>205</v>
      </c>
      <c r="H235" s="16">
        <v>0</v>
      </c>
      <c r="I235" s="32">
        <v>44866</v>
      </c>
      <c r="J235" s="16" t="s">
        <v>645</v>
      </c>
      <c r="K235" s="16"/>
      <c r="L235" s="36" t="s">
        <v>200</v>
      </c>
      <c r="M235" s="36"/>
      <c r="N235" s="36"/>
      <c r="O235" s="47">
        <v>0</v>
      </c>
      <c r="P235" s="47">
        <v>100</v>
      </c>
      <c r="Q235" s="47">
        <v>0</v>
      </c>
      <c r="R235" s="47" t="s">
        <v>102</v>
      </c>
      <c r="S235" s="47"/>
      <c r="T235" s="44"/>
      <c r="U235" s="48">
        <v>58498750</v>
      </c>
      <c r="V235" s="48">
        <v>58498750</v>
      </c>
      <c r="W235" s="47"/>
      <c r="X235" s="43"/>
      <c r="Y235" s="48">
        <v>58498750</v>
      </c>
      <c r="Z235" s="48">
        <v>58498750</v>
      </c>
      <c r="AA235" s="47"/>
      <c r="AB235" s="43"/>
      <c r="AC235" s="48">
        <v>58498750</v>
      </c>
      <c r="AD235" s="48">
        <v>58498750</v>
      </c>
      <c r="AE235" s="48"/>
      <c r="AF235" s="43"/>
      <c r="AG235" s="48">
        <v>58498750</v>
      </c>
      <c r="AH235" s="48">
        <v>58498750</v>
      </c>
      <c r="AI235" s="47"/>
      <c r="AJ235" s="43"/>
      <c r="AK235" s="48"/>
      <c r="AL235" s="48"/>
      <c r="AM235" s="47"/>
      <c r="AN235" s="43"/>
      <c r="AO235" s="48"/>
      <c r="AP235" s="48"/>
      <c r="AQ235" s="47"/>
      <c r="AR235" s="43"/>
      <c r="AS235" s="48"/>
      <c r="AT235" s="48"/>
      <c r="AU235" s="47"/>
      <c r="AV235" s="43"/>
      <c r="AW235" s="48"/>
      <c r="AX235" s="48"/>
      <c r="AY235" s="48"/>
      <c r="AZ235" s="43"/>
      <c r="BA235" s="48"/>
      <c r="BB235" s="48"/>
      <c r="BC235" s="48"/>
      <c r="BD235" s="43"/>
      <c r="BE235" s="48"/>
      <c r="BF235" s="48"/>
      <c r="BG235" s="48"/>
      <c r="BH235" s="43"/>
      <c r="BI235" s="48"/>
      <c r="BJ235" s="48"/>
      <c r="BK235" s="48"/>
      <c r="BL235" s="43"/>
      <c r="BM235" s="48"/>
      <c r="BN235" s="48"/>
      <c r="BO235" s="48"/>
      <c r="BP235" s="43"/>
      <c r="BQ235" s="48"/>
      <c r="BR235" s="48"/>
      <c r="BS235" s="48"/>
      <c r="BT235" s="43"/>
      <c r="BU235" s="48"/>
      <c r="BV235" s="48"/>
      <c r="BW235" s="48"/>
      <c r="BX235" s="43"/>
      <c r="BY235" s="48"/>
      <c r="BZ235" s="48"/>
      <c r="CA235" s="48"/>
      <c r="CB235" s="43"/>
      <c r="CC235" s="48"/>
      <c r="CD235" s="48"/>
      <c r="CE235" s="48"/>
      <c r="CF235" s="10"/>
      <c r="CG235" s="48"/>
      <c r="CH235" s="48"/>
      <c r="CI235" s="48">
        <f t="shared" si="19"/>
        <v>233995000</v>
      </c>
      <c r="CJ235" s="48">
        <f t="shared" si="20"/>
        <v>233995000</v>
      </c>
      <c r="CK235" s="48"/>
      <c r="CL235" s="20" t="s">
        <v>42</v>
      </c>
    </row>
    <row r="236" spans="1:90" ht="31.5" x14ac:dyDescent="0.35">
      <c r="A236" s="45" t="s">
        <v>654</v>
      </c>
      <c r="B236" s="45" t="s">
        <v>71</v>
      </c>
      <c r="C236" s="46" t="s">
        <v>539</v>
      </c>
      <c r="D236" s="46" t="s">
        <v>540</v>
      </c>
      <c r="E236" s="46" t="s">
        <v>655</v>
      </c>
      <c r="F236" s="47" t="s">
        <v>674</v>
      </c>
      <c r="G236" s="47" t="s">
        <v>205</v>
      </c>
      <c r="H236" s="16">
        <v>100</v>
      </c>
      <c r="I236" s="32" t="s">
        <v>556</v>
      </c>
      <c r="J236" s="16" t="s">
        <v>31</v>
      </c>
      <c r="K236" s="16"/>
      <c r="L236" s="36" t="s">
        <v>630</v>
      </c>
      <c r="M236" s="36"/>
      <c r="N236" s="36"/>
      <c r="O236" s="47">
        <v>0</v>
      </c>
      <c r="P236" s="47">
        <v>100</v>
      </c>
      <c r="Q236" s="47">
        <v>0</v>
      </c>
      <c r="R236" s="47" t="s">
        <v>102</v>
      </c>
      <c r="S236" s="47"/>
      <c r="T236" s="44"/>
      <c r="U236" s="48">
        <v>139800</v>
      </c>
      <c r="V236" s="48">
        <v>156576.00000000003</v>
      </c>
      <c r="W236" s="47"/>
      <c r="X236" s="43"/>
      <c r="Y236" s="48">
        <v>1113600</v>
      </c>
      <c r="Z236" s="48">
        <v>1247232.0000000002</v>
      </c>
      <c r="AA236" s="47"/>
      <c r="AB236" s="43"/>
      <c r="AC236" s="48">
        <v>1113600</v>
      </c>
      <c r="AD236" s="48">
        <v>1247232.0000000002</v>
      </c>
      <c r="AE236" s="48"/>
      <c r="AF236" s="43"/>
      <c r="AG236" s="48">
        <v>1020800</v>
      </c>
      <c r="AH236" s="48">
        <v>1143296</v>
      </c>
      <c r="AI236" s="47"/>
      <c r="AJ236" s="43"/>
      <c r="AK236" s="48"/>
      <c r="AL236" s="48"/>
      <c r="AM236" s="47"/>
      <c r="AN236" s="43"/>
      <c r="AO236" s="48"/>
      <c r="AP236" s="48"/>
      <c r="AQ236" s="47"/>
      <c r="AR236" s="43"/>
      <c r="AS236" s="48"/>
      <c r="AT236" s="48"/>
      <c r="AU236" s="47"/>
      <c r="AV236" s="43"/>
      <c r="AW236" s="48"/>
      <c r="AX236" s="48"/>
      <c r="AY236" s="48"/>
      <c r="AZ236" s="43"/>
      <c r="BA236" s="48"/>
      <c r="BB236" s="48"/>
      <c r="BC236" s="48"/>
      <c r="BD236" s="43"/>
      <c r="BE236" s="48"/>
      <c r="BF236" s="48"/>
      <c r="BG236" s="48"/>
      <c r="BH236" s="43"/>
      <c r="BI236" s="48"/>
      <c r="BJ236" s="48"/>
      <c r="BK236" s="48"/>
      <c r="BL236" s="43"/>
      <c r="BM236" s="48"/>
      <c r="BN236" s="48"/>
      <c r="BO236" s="48"/>
      <c r="BP236" s="43"/>
      <c r="BQ236" s="48"/>
      <c r="BR236" s="48"/>
      <c r="BS236" s="48"/>
      <c r="BT236" s="43"/>
      <c r="BU236" s="48"/>
      <c r="BV236" s="48"/>
      <c r="BW236" s="48"/>
      <c r="BX236" s="43"/>
      <c r="BY236" s="48"/>
      <c r="BZ236" s="48"/>
      <c r="CA236" s="48"/>
      <c r="CB236" s="43"/>
      <c r="CC236" s="48"/>
      <c r="CD236" s="48"/>
      <c r="CE236" s="48"/>
      <c r="CF236" s="10"/>
      <c r="CG236" s="48"/>
      <c r="CH236" s="48"/>
      <c r="CI236" s="48">
        <f t="shared" si="19"/>
        <v>3387800</v>
      </c>
      <c r="CJ236" s="48">
        <f t="shared" si="20"/>
        <v>3794336.0000000005</v>
      </c>
      <c r="CK236" s="48"/>
      <c r="CL236" s="20" t="s">
        <v>42</v>
      </c>
    </row>
    <row r="237" spans="1:90" ht="31.5" x14ac:dyDescent="0.35">
      <c r="A237" s="45" t="s">
        <v>656</v>
      </c>
      <c r="B237" s="45" t="s">
        <v>51</v>
      </c>
      <c r="C237" s="46" t="s">
        <v>52</v>
      </c>
      <c r="D237" s="46" t="s">
        <v>53</v>
      </c>
      <c r="E237" s="46" t="s">
        <v>657</v>
      </c>
      <c r="F237" s="47" t="s">
        <v>674</v>
      </c>
      <c r="G237" s="47" t="s">
        <v>210</v>
      </c>
      <c r="H237" s="16">
        <v>0</v>
      </c>
      <c r="I237" s="32" t="s">
        <v>556</v>
      </c>
      <c r="J237" s="16" t="s">
        <v>438</v>
      </c>
      <c r="K237" s="16"/>
      <c r="L237" s="36"/>
      <c r="M237" s="36" t="s">
        <v>556</v>
      </c>
      <c r="N237" s="36" t="s">
        <v>521</v>
      </c>
      <c r="O237" s="47">
        <v>0</v>
      </c>
      <c r="P237" s="47">
        <v>100</v>
      </c>
      <c r="Q237" s="47">
        <v>0</v>
      </c>
      <c r="R237" s="47" t="s">
        <v>102</v>
      </c>
      <c r="S237" s="47"/>
      <c r="T237" s="44"/>
      <c r="U237" s="48">
        <v>11625000</v>
      </c>
      <c r="V237" s="48">
        <v>11625000</v>
      </c>
      <c r="W237" s="47"/>
      <c r="X237" s="43"/>
      <c r="Y237" s="48">
        <v>20925000</v>
      </c>
      <c r="Z237" s="48">
        <v>20925000</v>
      </c>
      <c r="AA237" s="47"/>
      <c r="AB237" s="43"/>
      <c r="AC237" s="48">
        <v>20925000</v>
      </c>
      <c r="AD237" s="48">
        <v>20925000</v>
      </c>
      <c r="AE237" s="48"/>
      <c r="AF237" s="43"/>
      <c r="AG237" s="48">
        <v>19530000</v>
      </c>
      <c r="AH237" s="48">
        <v>19530000</v>
      </c>
      <c r="AI237" s="47"/>
      <c r="AJ237" s="43"/>
      <c r="AK237" s="48"/>
      <c r="AL237" s="48"/>
      <c r="AM237" s="47"/>
      <c r="AN237" s="43"/>
      <c r="AO237" s="48"/>
      <c r="AP237" s="48"/>
      <c r="AQ237" s="47"/>
      <c r="AR237" s="43"/>
      <c r="AS237" s="48"/>
      <c r="AT237" s="48"/>
      <c r="AU237" s="47"/>
      <c r="AV237" s="43"/>
      <c r="AW237" s="48"/>
      <c r="AX237" s="48"/>
      <c r="AY237" s="48"/>
      <c r="AZ237" s="43"/>
      <c r="BA237" s="48"/>
      <c r="BB237" s="48"/>
      <c r="BC237" s="48"/>
      <c r="BD237" s="43"/>
      <c r="BE237" s="48"/>
      <c r="BF237" s="48"/>
      <c r="BG237" s="48"/>
      <c r="BH237" s="43"/>
      <c r="BI237" s="48"/>
      <c r="BJ237" s="48"/>
      <c r="BK237" s="48"/>
      <c r="BL237" s="43"/>
      <c r="BM237" s="48"/>
      <c r="BN237" s="48"/>
      <c r="BO237" s="48"/>
      <c r="BP237" s="43"/>
      <c r="BQ237" s="48"/>
      <c r="BR237" s="48"/>
      <c r="BS237" s="48"/>
      <c r="BT237" s="43"/>
      <c r="BU237" s="48"/>
      <c r="BV237" s="48"/>
      <c r="BW237" s="48"/>
      <c r="BX237" s="43"/>
      <c r="BY237" s="48"/>
      <c r="BZ237" s="48"/>
      <c r="CA237" s="48"/>
      <c r="CB237" s="43"/>
      <c r="CC237" s="48"/>
      <c r="CD237" s="48"/>
      <c r="CE237" s="48"/>
      <c r="CF237" s="10"/>
      <c r="CG237" s="48"/>
      <c r="CH237" s="48"/>
      <c r="CI237" s="48">
        <f t="shared" si="19"/>
        <v>73005000</v>
      </c>
      <c r="CJ237" s="48">
        <f t="shared" si="20"/>
        <v>73005000</v>
      </c>
      <c r="CK237" s="48"/>
      <c r="CL237" s="20" t="s">
        <v>42</v>
      </c>
    </row>
    <row r="238" spans="1:90" ht="31.5" x14ac:dyDescent="0.35">
      <c r="A238" s="45" t="s">
        <v>660</v>
      </c>
      <c r="B238" s="45" t="s">
        <v>88</v>
      </c>
      <c r="C238" s="46" t="s">
        <v>451</v>
      </c>
      <c r="D238" s="46" t="s">
        <v>89</v>
      </c>
      <c r="E238" s="46" t="s">
        <v>661</v>
      </c>
      <c r="F238" s="47" t="s">
        <v>674</v>
      </c>
      <c r="G238" s="47" t="s">
        <v>210</v>
      </c>
      <c r="H238" s="16">
        <v>0</v>
      </c>
      <c r="I238" s="32" t="s">
        <v>556</v>
      </c>
      <c r="J238" s="16" t="s">
        <v>198</v>
      </c>
      <c r="K238" s="16"/>
      <c r="L238" s="36" t="s">
        <v>412</v>
      </c>
      <c r="M238" s="36"/>
      <c r="N238" s="36"/>
      <c r="O238" s="47">
        <v>0</v>
      </c>
      <c r="P238" s="47">
        <v>100</v>
      </c>
      <c r="Q238" s="47">
        <v>0</v>
      </c>
      <c r="R238" s="47" t="s">
        <v>102</v>
      </c>
      <c r="S238" s="47"/>
      <c r="T238" s="44"/>
      <c r="U238" s="48">
        <v>987000</v>
      </c>
      <c r="V238" s="48">
        <v>987000</v>
      </c>
      <c r="W238" s="47"/>
      <c r="X238" s="43"/>
      <c r="Y238" s="48">
        <v>3948000</v>
      </c>
      <c r="Z238" s="48">
        <v>3948000</v>
      </c>
      <c r="AA238" s="47"/>
      <c r="AB238" s="43"/>
      <c r="AC238" s="48">
        <v>3948000</v>
      </c>
      <c r="AD238" s="48">
        <v>3948000</v>
      </c>
      <c r="AE238" s="48"/>
      <c r="AF238" s="43"/>
      <c r="AG238" s="48">
        <v>1974000</v>
      </c>
      <c r="AH238" s="48">
        <v>1974000</v>
      </c>
      <c r="AI238" s="47"/>
      <c r="AJ238" s="43"/>
      <c r="AK238" s="48"/>
      <c r="AL238" s="48"/>
      <c r="AM238" s="47"/>
      <c r="AN238" s="43"/>
      <c r="AO238" s="48"/>
      <c r="AP238" s="48"/>
      <c r="AQ238" s="47"/>
      <c r="AR238" s="43"/>
      <c r="AS238" s="48"/>
      <c r="AT238" s="48"/>
      <c r="AU238" s="47"/>
      <c r="AV238" s="43"/>
      <c r="AW238" s="48"/>
      <c r="AX238" s="48"/>
      <c r="AY238" s="48"/>
      <c r="AZ238" s="43"/>
      <c r="BA238" s="48"/>
      <c r="BB238" s="48"/>
      <c r="BC238" s="48"/>
      <c r="BD238" s="43"/>
      <c r="BE238" s="48"/>
      <c r="BF238" s="48"/>
      <c r="BG238" s="48"/>
      <c r="BH238" s="43"/>
      <c r="BI238" s="48"/>
      <c r="BJ238" s="48"/>
      <c r="BK238" s="48"/>
      <c r="BL238" s="43"/>
      <c r="BM238" s="48"/>
      <c r="BN238" s="48"/>
      <c r="BO238" s="48"/>
      <c r="BP238" s="43"/>
      <c r="BQ238" s="48"/>
      <c r="BR238" s="48"/>
      <c r="BS238" s="48"/>
      <c r="BT238" s="43"/>
      <c r="BU238" s="48"/>
      <c r="BV238" s="48"/>
      <c r="BW238" s="48"/>
      <c r="BX238" s="43"/>
      <c r="BY238" s="48"/>
      <c r="BZ238" s="48"/>
      <c r="CA238" s="48"/>
      <c r="CB238" s="43"/>
      <c r="CC238" s="48"/>
      <c r="CD238" s="48"/>
      <c r="CE238" s="48"/>
      <c r="CF238" s="10"/>
      <c r="CG238" s="48"/>
      <c r="CH238" s="48"/>
      <c r="CI238" s="48">
        <f t="shared" si="19"/>
        <v>10857000</v>
      </c>
      <c r="CJ238" s="48">
        <f t="shared" si="20"/>
        <v>10857000</v>
      </c>
      <c r="CK238" s="48"/>
      <c r="CL238" s="20" t="s">
        <v>42</v>
      </c>
    </row>
    <row r="239" spans="1:90" ht="63" x14ac:dyDescent="0.35">
      <c r="A239" s="45" t="s">
        <v>665</v>
      </c>
      <c r="B239" s="45" t="s">
        <v>666</v>
      </c>
      <c r="C239" s="46" t="s">
        <v>667</v>
      </c>
      <c r="D239" s="46" t="s">
        <v>667</v>
      </c>
      <c r="E239" s="46" t="s">
        <v>668</v>
      </c>
      <c r="F239" s="47" t="s">
        <v>674</v>
      </c>
      <c r="G239" s="47" t="s">
        <v>205</v>
      </c>
      <c r="H239" s="16">
        <v>100</v>
      </c>
      <c r="I239" s="32" t="s">
        <v>556</v>
      </c>
      <c r="J239" s="16" t="s">
        <v>324</v>
      </c>
      <c r="K239" s="16"/>
      <c r="L239" s="36" t="s">
        <v>201</v>
      </c>
      <c r="M239" s="36"/>
      <c r="N239" s="36"/>
      <c r="O239" s="47">
        <v>0</v>
      </c>
      <c r="P239" s="47">
        <v>100</v>
      </c>
      <c r="Q239" s="47">
        <v>0</v>
      </c>
      <c r="R239" s="47" t="s">
        <v>102</v>
      </c>
      <c r="S239" s="47"/>
      <c r="T239" s="44"/>
      <c r="U239" s="48">
        <v>4900000</v>
      </c>
      <c r="V239" s="48">
        <v>4900000</v>
      </c>
      <c r="W239" s="47"/>
      <c r="X239" s="43"/>
      <c r="Y239" s="48">
        <v>44100000</v>
      </c>
      <c r="Z239" s="48">
        <v>44100000</v>
      </c>
      <c r="AA239" s="47"/>
      <c r="AB239" s="43"/>
      <c r="AC239" s="48"/>
      <c r="AD239" s="48"/>
      <c r="AE239" s="48"/>
      <c r="AF239" s="43"/>
      <c r="AG239" s="48"/>
      <c r="AH239" s="48"/>
      <c r="AI239" s="47"/>
      <c r="AJ239" s="43"/>
      <c r="AK239" s="48"/>
      <c r="AL239" s="48"/>
      <c r="AM239" s="47"/>
      <c r="AN239" s="43"/>
      <c r="AO239" s="48"/>
      <c r="AP239" s="48"/>
      <c r="AQ239" s="47"/>
      <c r="AR239" s="43"/>
      <c r="AS239" s="48"/>
      <c r="AT239" s="48"/>
      <c r="AU239" s="47"/>
      <c r="AV239" s="43"/>
      <c r="AW239" s="48"/>
      <c r="AX239" s="48"/>
      <c r="AY239" s="48"/>
      <c r="AZ239" s="43"/>
      <c r="BA239" s="48"/>
      <c r="BB239" s="48"/>
      <c r="BC239" s="48"/>
      <c r="BD239" s="43"/>
      <c r="BE239" s="48"/>
      <c r="BF239" s="48"/>
      <c r="BG239" s="48"/>
      <c r="BH239" s="43"/>
      <c r="BI239" s="48"/>
      <c r="BJ239" s="48"/>
      <c r="BK239" s="48"/>
      <c r="BL239" s="43"/>
      <c r="BM239" s="48"/>
      <c r="BN239" s="48"/>
      <c r="BO239" s="48"/>
      <c r="BP239" s="43"/>
      <c r="BQ239" s="48"/>
      <c r="BR239" s="48"/>
      <c r="BS239" s="48"/>
      <c r="BT239" s="43"/>
      <c r="BU239" s="48"/>
      <c r="BV239" s="48"/>
      <c r="BW239" s="48"/>
      <c r="BX239" s="43"/>
      <c r="BY239" s="48"/>
      <c r="BZ239" s="48"/>
      <c r="CA239" s="48"/>
      <c r="CB239" s="43"/>
      <c r="CC239" s="48"/>
      <c r="CD239" s="48"/>
      <c r="CE239" s="48"/>
      <c r="CF239" s="10"/>
      <c r="CG239" s="48"/>
      <c r="CH239" s="48"/>
      <c r="CI239" s="48">
        <f t="shared" si="19"/>
        <v>49000000</v>
      </c>
      <c r="CJ239" s="48">
        <f t="shared" si="20"/>
        <v>49000000</v>
      </c>
      <c r="CK239" s="48"/>
      <c r="CL239" s="20" t="s">
        <v>42</v>
      </c>
    </row>
    <row r="240" spans="1:90" ht="31.5" x14ac:dyDescent="0.35">
      <c r="A240" s="45" t="s">
        <v>669</v>
      </c>
      <c r="B240" s="45" t="s">
        <v>64</v>
      </c>
      <c r="C240" s="46" t="s">
        <v>65</v>
      </c>
      <c r="D240" s="46" t="s">
        <v>670</v>
      </c>
      <c r="E240" s="46" t="s">
        <v>671</v>
      </c>
      <c r="F240" s="47" t="s">
        <v>674</v>
      </c>
      <c r="G240" s="47" t="s">
        <v>210</v>
      </c>
      <c r="H240" s="16">
        <v>0</v>
      </c>
      <c r="I240" s="32" t="s">
        <v>556</v>
      </c>
      <c r="J240" s="16" t="s">
        <v>547</v>
      </c>
      <c r="K240" s="16"/>
      <c r="L240" s="36" t="s">
        <v>560</v>
      </c>
      <c r="M240" s="36"/>
      <c r="N240" s="36"/>
      <c r="O240" s="47">
        <v>0</v>
      </c>
      <c r="P240" s="47">
        <v>100</v>
      </c>
      <c r="Q240" s="47">
        <v>0</v>
      </c>
      <c r="R240" s="47" t="s">
        <v>102</v>
      </c>
      <c r="S240" s="47"/>
      <c r="T240" s="44"/>
      <c r="U240" s="48">
        <v>469000</v>
      </c>
      <c r="V240" s="48">
        <v>469000</v>
      </c>
      <c r="W240" s="47"/>
      <c r="X240" s="43"/>
      <c r="Y240" s="48">
        <v>306274822</v>
      </c>
      <c r="Z240" s="48">
        <v>306274822</v>
      </c>
      <c r="AA240" s="47"/>
      <c r="AB240" s="43"/>
      <c r="AC240" s="48">
        <v>378721721</v>
      </c>
      <c r="AD240" s="48">
        <v>378721721</v>
      </c>
      <c r="AE240" s="48"/>
      <c r="AF240" s="43"/>
      <c r="AG240" s="48"/>
      <c r="AH240" s="48"/>
      <c r="AI240" s="47"/>
      <c r="AJ240" s="43"/>
      <c r="AK240" s="48"/>
      <c r="AL240" s="48"/>
      <c r="AM240" s="47"/>
      <c r="AN240" s="43"/>
      <c r="AO240" s="48"/>
      <c r="AP240" s="48"/>
      <c r="AQ240" s="47"/>
      <c r="AR240" s="43"/>
      <c r="AS240" s="48"/>
      <c r="AT240" s="48"/>
      <c r="AU240" s="47"/>
      <c r="AV240" s="43"/>
      <c r="AW240" s="48"/>
      <c r="AX240" s="48"/>
      <c r="AY240" s="48"/>
      <c r="AZ240" s="43"/>
      <c r="BA240" s="48"/>
      <c r="BB240" s="48"/>
      <c r="BC240" s="48"/>
      <c r="BD240" s="43"/>
      <c r="BE240" s="48"/>
      <c r="BF240" s="48"/>
      <c r="BG240" s="48"/>
      <c r="BH240" s="43"/>
      <c r="BI240" s="48"/>
      <c r="BJ240" s="48"/>
      <c r="BK240" s="48"/>
      <c r="BL240" s="43"/>
      <c r="BM240" s="48"/>
      <c r="BN240" s="48"/>
      <c r="BO240" s="48"/>
      <c r="BP240" s="43"/>
      <c r="BQ240" s="48"/>
      <c r="BR240" s="48"/>
      <c r="BS240" s="48"/>
      <c r="BT240" s="43"/>
      <c r="BU240" s="48"/>
      <c r="BV240" s="48"/>
      <c r="BW240" s="48"/>
      <c r="BX240" s="43"/>
      <c r="BY240" s="48"/>
      <c r="BZ240" s="48"/>
      <c r="CA240" s="48"/>
      <c r="CB240" s="43"/>
      <c r="CC240" s="48"/>
      <c r="CD240" s="48"/>
      <c r="CE240" s="48"/>
      <c r="CF240" s="10"/>
      <c r="CG240" s="48"/>
      <c r="CH240" s="48"/>
      <c r="CI240" s="48">
        <f t="shared" si="19"/>
        <v>685465543</v>
      </c>
      <c r="CJ240" s="48">
        <f t="shared" si="20"/>
        <v>685465543</v>
      </c>
      <c r="CK240" s="48"/>
      <c r="CL240" s="20" t="s">
        <v>42</v>
      </c>
    </row>
    <row r="241" spans="1:90" ht="63" x14ac:dyDescent="0.35">
      <c r="A241" s="45" t="s">
        <v>694</v>
      </c>
      <c r="B241" s="45" t="s">
        <v>666</v>
      </c>
      <c r="C241" s="46" t="s">
        <v>667</v>
      </c>
      <c r="D241" s="46" t="s">
        <v>667</v>
      </c>
      <c r="E241" s="46" t="s">
        <v>672</v>
      </c>
      <c r="F241" s="47" t="s">
        <v>674</v>
      </c>
      <c r="G241" s="47" t="s">
        <v>205</v>
      </c>
      <c r="H241" s="16">
        <v>100</v>
      </c>
      <c r="I241" s="32" t="s">
        <v>556</v>
      </c>
      <c r="J241" s="16" t="s">
        <v>324</v>
      </c>
      <c r="K241" s="16"/>
      <c r="L241" s="36" t="s">
        <v>201</v>
      </c>
      <c r="M241" s="36"/>
      <c r="N241" s="36"/>
      <c r="O241" s="47">
        <v>0</v>
      </c>
      <c r="P241" s="47">
        <v>100</v>
      </c>
      <c r="Q241" s="47">
        <v>0</v>
      </c>
      <c r="R241" s="47" t="s">
        <v>102</v>
      </c>
      <c r="S241" s="47"/>
      <c r="T241" s="44"/>
      <c r="U241" s="48">
        <v>4375000</v>
      </c>
      <c r="V241" s="48">
        <v>4375000</v>
      </c>
      <c r="W241" s="47"/>
      <c r="X241" s="43"/>
      <c r="Y241" s="48">
        <v>5000000</v>
      </c>
      <c r="Z241" s="48">
        <v>5000000</v>
      </c>
      <c r="AA241" s="47"/>
      <c r="AB241" s="43"/>
      <c r="AC241" s="48"/>
      <c r="AD241" s="48"/>
      <c r="AE241" s="48"/>
      <c r="AF241" s="43"/>
      <c r="AG241" s="48"/>
      <c r="AH241" s="48"/>
      <c r="AI241" s="47"/>
      <c r="AJ241" s="43"/>
      <c r="AK241" s="48"/>
      <c r="AL241" s="48"/>
      <c r="AM241" s="47"/>
      <c r="AN241" s="43"/>
      <c r="AO241" s="48"/>
      <c r="AP241" s="48"/>
      <c r="AQ241" s="47"/>
      <c r="AR241" s="43"/>
      <c r="AS241" s="48"/>
      <c r="AT241" s="48"/>
      <c r="AU241" s="47"/>
      <c r="AV241" s="43"/>
      <c r="AW241" s="48"/>
      <c r="AX241" s="48"/>
      <c r="AY241" s="48"/>
      <c r="AZ241" s="43"/>
      <c r="BA241" s="48"/>
      <c r="BB241" s="48"/>
      <c r="BC241" s="48"/>
      <c r="BD241" s="43"/>
      <c r="BE241" s="48"/>
      <c r="BF241" s="48"/>
      <c r="BG241" s="48"/>
      <c r="BH241" s="43"/>
      <c r="BI241" s="48"/>
      <c r="BJ241" s="48"/>
      <c r="BK241" s="48"/>
      <c r="BL241" s="43"/>
      <c r="BM241" s="48"/>
      <c r="BN241" s="48"/>
      <c r="BO241" s="48"/>
      <c r="BP241" s="43"/>
      <c r="BQ241" s="48"/>
      <c r="BR241" s="48"/>
      <c r="BS241" s="48"/>
      <c r="BT241" s="43"/>
      <c r="BU241" s="48"/>
      <c r="BV241" s="48"/>
      <c r="BW241" s="48"/>
      <c r="BX241" s="43"/>
      <c r="BY241" s="48"/>
      <c r="BZ241" s="48"/>
      <c r="CA241" s="48"/>
      <c r="CB241" s="43"/>
      <c r="CC241" s="48"/>
      <c r="CD241" s="48"/>
      <c r="CE241" s="48"/>
      <c r="CF241" s="10"/>
      <c r="CG241" s="48"/>
      <c r="CH241" s="48"/>
      <c r="CI241" s="48">
        <f t="shared" si="19"/>
        <v>9375000</v>
      </c>
      <c r="CJ241" s="48">
        <f t="shared" si="20"/>
        <v>9375000</v>
      </c>
      <c r="CK241" s="48"/>
      <c r="CL241" s="20" t="s">
        <v>42</v>
      </c>
    </row>
    <row r="242" spans="1:90" ht="31.5" x14ac:dyDescent="0.35">
      <c r="A242" s="45" t="s">
        <v>675</v>
      </c>
      <c r="B242" s="45" t="s">
        <v>51</v>
      </c>
      <c r="C242" s="46" t="s">
        <v>676</v>
      </c>
      <c r="D242" s="46" t="s">
        <v>677</v>
      </c>
      <c r="E242" s="46" t="s">
        <v>680</v>
      </c>
      <c r="F242" s="47" t="s">
        <v>674</v>
      </c>
      <c r="G242" s="47" t="s">
        <v>210</v>
      </c>
      <c r="H242" s="16">
        <v>0</v>
      </c>
      <c r="I242" s="32" t="s">
        <v>556</v>
      </c>
      <c r="J242" s="16" t="s">
        <v>192</v>
      </c>
      <c r="K242" s="16"/>
      <c r="L242" s="36"/>
      <c r="M242" s="36" t="s">
        <v>556</v>
      </c>
      <c r="N242" s="36" t="s">
        <v>199</v>
      </c>
      <c r="O242" s="47">
        <v>0</v>
      </c>
      <c r="P242" s="47">
        <v>100</v>
      </c>
      <c r="Q242" s="47">
        <v>0</v>
      </c>
      <c r="R242" s="47" t="s">
        <v>102</v>
      </c>
      <c r="S242" s="47"/>
      <c r="T242" s="44"/>
      <c r="U242" s="48">
        <v>14190000</v>
      </c>
      <c r="V242" s="48">
        <v>14190000</v>
      </c>
      <c r="W242" s="47"/>
      <c r="X242" s="43"/>
      <c r="Y242" s="48">
        <v>63855000</v>
      </c>
      <c r="Z242" s="48">
        <v>63855000</v>
      </c>
      <c r="AA242" s="47"/>
      <c r="AB242" s="43"/>
      <c r="AC242" s="48">
        <v>63855000</v>
      </c>
      <c r="AD242" s="48">
        <v>63855000</v>
      </c>
      <c r="AE242" s="48"/>
      <c r="AF242" s="43"/>
      <c r="AG242" s="48"/>
      <c r="AH242" s="48"/>
      <c r="AI242" s="47"/>
      <c r="AJ242" s="43"/>
      <c r="AK242" s="48"/>
      <c r="AL242" s="48"/>
      <c r="AM242" s="47"/>
      <c r="AN242" s="43"/>
      <c r="AO242" s="48"/>
      <c r="AP242" s="48"/>
      <c r="AQ242" s="47"/>
      <c r="AR242" s="43"/>
      <c r="AS242" s="48"/>
      <c r="AT242" s="48"/>
      <c r="AU242" s="47"/>
      <c r="AV242" s="43"/>
      <c r="AW242" s="48"/>
      <c r="AX242" s="48"/>
      <c r="AY242" s="48"/>
      <c r="AZ242" s="43"/>
      <c r="BA242" s="48"/>
      <c r="BB242" s="48"/>
      <c r="BC242" s="48"/>
      <c r="BD242" s="43"/>
      <c r="BE242" s="48"/>
      <c r="BF242" s="48"/>
      <c r="BG242" s="48"/>
      <c r="BH242" s="43"/>
      <c r="BI242" s="48"/>
      <c r="BJ242" s="48"/>
      <c r="BK242" s="48"/>
      <c r="BL242" s="43"/>
      <c r="BM242" s="48"/>
      <c r="BN242" s="48"/>
      <c r="BO242" s="48"/>
      <c r="BP242" s="43"/>
      <c r="BQ242" s="48"/>
      <c r="BR242" s="48"/>
      <c r="BS242" s="48"/>
      <c r="BT242" s="43"/>
      <c r="BU242" s="48"/>
      <c r="BV242" s="48"/>
      <c r="BW242" s="48"/>
      <c r="BX242" s="43"/>
      <c r="BY242" s="48"/>
      <c r="BZ242" s="48"/>
      <c r="CA242" s="48"/>
      <c r="CB242" s="43"/>
      <c r="CC242" s="48"/>
      <c r="CD242" s="48"/>
      <c r="CE242" s="48"/>
      <c r="CF242" s="10"/>
      <c r="CG242" s="48"/>
      <c r="CH242" s="48"/>
      <c r="CI242" s="48">
        <f t="shared" si="19"/>
        <v>141900000</v>
      </c>
      <c r="CJ242" s="48">
        <f t="shared" si="20"/>
        <v>141900000</v>
      </c>
      <c r="CK242" s="48"/>
      <c r="CL242" s="20" t="s">
        <v>42</v>
      </c>
    </row>
    <row r="243" spans="1:90" ht="21.5" thickBot="1" x14ac:dyDescent="0.4">
      <c r="A243" s="45" t="s">
        <v>678</v>
      </c>
      <c r="B243" s="45" t="s">
        <v>531</v>
      </c>
      <c r="C243" s="46" t="s">
        <v>679</v>
      </c>
      <c r="D243" s="46" t="s">
        <v>679</v>
      </c>
      <c r="E243" s="46" t="s">
        <v>681</v>
      </c>
      <c r="F243" s="47" t="s">
        <v>674</v>
      </c>
      <c r="G243" s="47" t="s">
        <v>205</v>
      </c>
      <c r="H243" s="16">
        <v>100</v>
      </c>
      <c r="I243" s="32" t="s">
        <v>556</v>
      </c>
      <c r="J243" s="16" t="s">
        <v>594</v>
      </c>
      <c r="K243" s="16"/>
      <c r="L243" s="36" t="s">
        <v>201</v>
      </c>
      <c r="M243" s="36"/>
      <c r="N243" s="36"/>
      <c r="O243" s="47">
        <v>0</v>
      </c>
      <c r="P243" s="47">
        <v>100</v>
      </c>
      <c r="Q243" s="47">
        <v>0</v>
      </c>
      <c r="R243" s="47" t="s">
        <v>102</v>
      </c>
      <c r="S243" s="47"/>
      <c r="T243" s="44"/>
      <c r="U243" s="48">
        <v>7872869</v>
      </c>
      <c r="V243" s="48">
        <v>8817613.2800000012</v>
      </c>
      <c r="W243" s="47"/>
      <c r="X243" s="43"/>
      <c r="Y243" s="48">
        <v>225588060</v>
      </c>
      <c r="Z243" s="48">
        <v>252658627.20000002</v>
      </c>
      <c r="AA243" s="47"/>
      <c r="AB243" s="43"/>
      <c r="AC243" s="48"/>
      <c r="AD243" s="48"/>
      <c r="AE243" s="48"/>
      <c r="AF243" s="43"/>
      <c r="AG243" s="48"/>
      <c r="AH243" s="48"/>
      <c r="AI243" s="47"/>
      <c r="AJ243" s="43"/>
      <c r="AK243" s="48"/>
      <c r="AL243" s="48"/>
      <c r="AM243" s="47"/>
      <c r="AN243" s="43"/>
      <c r="AO243" s="48"/>
      <c r="AP243" s="48"/>
      <c r="AQ243" s="47"/>
      <c r="AR243" s="43"/>
      <c r="AS243" s="48"/>
      <c r="AT243" s="48"/>
      <c r="AU243" s="47"/>
      <c r="AV243" s="43"/>
      <c r="AW243" s="48"/>
      <c r="AX243" s="48"/>
      <c r="AY243" s="48"/>
      <c r="AZ243" s="43"/>
      <c r="BA243" s="48"/>
      <c r="BB243" s="48"/>
      <c r="BC243" s="48"/>
      <c r="BD243" s="43"/>
      <c r="BE243" s="48"/>
      <c r="BF243" s="48"/>
      <c r="BG243" s="48"/>
      <c r="BH243" s="43"/>
      <c r="BI243" s="48"/>
      <c r="BJ243" s="48"/>
      <c r="BK243" s="48"/>
      <c r="BL243" s="43"/>
      <c r="BM243" s="48"/>
      <c r="BN243" s="48"/>
      <c r="BO243" s="48"/>
      <c r="BP243" s="43"/>
      <c r="BQ243" s="48"/>
      <c r="BR243" s="48"/>
      <c r="BS243" s="48"/>
      <c r="BT243" s="43"/>
      <c r="BU243" s="48"/>
      <c r="BV243" s="48"/>
      <c r="BW243" s="48"/>
      <c r="BX243" s="43"/>
      <c r="BY243" s="48"/>
      <c r="BZ243" s="48"/>
      <c r="CA243" s="48"/>
      <c r="CB243" s="43"/>
      <c r="CC243" s="48"/>
      <c r="CD243" s="48"/>
      <c r="CE243" s="48"/>
      <c r="CF243" s="10"/>
      <c r="CG243" s="48"/>
      <c r="CH243" s="48"/>
      <c r="CI243" s="48">
        <f t="shared" si="19"/>
        <v>233460929</v>
      </c>
      <c r="CJ243" s="48">
        <f t="shared" si="20"/>
        <v>261476240.48000002</v>
      </c>
      <c r="CK243" s="48"/>
      <c r="CL243" s="20" t="s">
        <v>42</v>
      </c>
    </row>
    <row r="244" spans="1:90" s="8" customFormat="1" ht="15" customHeight="1" thickBot="1" x14ac:dyDescent="0.4">
      <c r="A244" s="6" t="s">
        <v>23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31">
        <f>SUM(CI23:CI243)</f>
        <v>706652150028.40674</v>
      </c>
      <c r="CJ244" s="31">
        <f>SUM(CJ23:CJ243)</f>
        <v>706923358917.10229</v>
      </c>
      <c r="CK244" s="11"/>
      <c r="CL244" s="9"/>
    </row>
    <row r="245" spans="1:90" s="8" customFormat="1" ht="15" customHeight="1" thickBot="1" x14ac:dyDescent="0.4">
      <c r="A245" s="6" t="s">
        <v>24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31">
        <f>CI10+CI21+CI244</f>
        <v>718856932430.63477</v>
      </c>
      <c r="CJ245" s="12">
        <f>CJ10+CJ21+CJ244</f>
        <v>719128348322.21033</v>
      </c>
      <c r="CK245" s="11"/>
      <c r="CL245" s="9"/>
    </row>
  </sheetData>
  <mergeCells count="126">
    <mergeCell ref="BW4:BZ4"/>
    <mergeCell ref="CE1:CH1"/>
    <mergeCell ref="CA1:CD1"/>
    <mergeCell ref="CD2:CD3"/>
    <mergeCell ref="CH2:CH3"/>
    <mergeCell ref="CA4:CD4"/>
    <mergeCell ref="CE4:CH4"/>
    <mergeCell ref="CE2:CE3"/>
    <mergeCell ref="CF2:CF3"/>
    <mergeCell ref="CG2:CG3"/>
    <mergeCell ref="BW2:BW3"/>
    <mergeCell ref="BX2:BX3"/>
    <mergeCell ref="BY2:BY3"/>
    <mergeCell ref="CA2:CA3"/>
    <mergeCell ref="CB2:CB3"/>
    <mergeCell ref="CC2:CC3"/>
    <mergeCell ref="BC4:BF4"/>
    <mergeCell ref="BG1:BJ1"/>
    <mergeCell ref="BJ2:BJ3"/>
    <mergeCell ref="BG4:BJ4"/>
    <mergeCell ref="BK1:BN1"/>
    <mergeCell ref="BN2:BN3"/>
    <mergeCell ref="BK4:BN4"/>
    <mergeCell ref="BO4:BR4"/>
    <mergeCell ref="BS1:BV1"/>
    <mergeCell ref="BV2:BV3"/>
    <mergeCell ref="BS4:BV4"/>
    <mergeCell ref="BU2:BU3"/>
    <mergeCell ref="BO2:BO3"/>
    <mergeCell ref="BP2:BP3"/>
    <mergeCell ref="BQ2:BQ3"/>
    <mergeCell ref="BS2:BS3"/>
    <mergeCell ref="BT2:BT3"/>
    <mergeCell ref="BO1:BR1"/>
    <mergeCell ref="BR2:BR3"/>
    <mergeCell ref="AM4:AP4"/>
    <mergeCell ref="AE2:AE3"/>
    <mergeCell ref="AQ1:AT1"/>
    <mergeCell ref="AT2:AT3"/>
    <mergeCell ref="AQ4:AT4"/>
    <mergeCell ref="AU1:AX1"/>
    <mergeCell ref="AX2:AX3"/>
    <mergeCell ref="AU4:AX4"/>
    <mergeCell ref="AY1:BB1"/>
    <mergeCell ref="BB2:BB3"/>
    <mergeCell ref="AY4:BB4"/>
    <mergeCell ref="BA2:BA3"/>
    <mergeCell ref="AS2:AS3"/>
    <mergeCell ref="AO2:AO3"/>
    <mergeCell ref="AQ2:AQ3"/>
    <mergeCell ref="AR2:AR3"/>
    <mergeCell ref="AF2:AF3"/>
    <mergeCell ref="S4:V4"/>
    <mergeCell ref="W4:Z4"/>
    <mergeCell ref="AA1:AD1"/>
    <mergeCell ref="AD2:AD3"/>
    <mergeCell ref="AA4:AD4"/>
    <mergeCell ref="AE1:AH1"/>
    <mergeCell ref="AH2:AH3"/>
    <mergeCell ref="AE4:AH4"/>
    <mergeCell ref="AI1:AL1"/>
    <mergeCell ref="AL2:AL3"/>
    <mergeCell ref="AI4:AL4"/>
    <mergeCell ref="X2:X3"/>
    <mergeCell ref="Y2:Y3"/>
    <mergeCell ref="AB2:AB3"/>
    <mergeCell ref="AC2:AC3"/>
    <mergeCell ref="Z2:Z3"/>
    <mergeCell ref="AG2:AG3"/>
    <mergeCell ref="AI2:AI3"/>
    <mergeCell ref="AJ2:AJ3"/>
    <mergeCell ref="AK2:AK3"/>
    <mergeCell ref="AA2:AA3"/>
    <mergeCell ref="S2:S3"/>
    <mergeCell ref="T2:T3"/>
    <mergeCell ref="U2:U3"/>
    <mergeCell ref="CJ1:CJ3"/>
    <mergeCell ref="AM1:AP1"/>
    <mergeCell ref="AP2:AP3"/>
    <mergeCell ref="BC1:BF1"/>
    <mergeCell ref="BF2:BF3"/>
    <mergeCell ref="BW1:BZ1"/>
    <mergeCell ref="BZ2:BZ3"/>
    <mergeCell ref="CK1:CK3"/>
    <mergeCell ref="CL1:CL3"/>
    <mergeCell ref="AM2:AM3"/>
    <mergeCell ref="AN2:AN3"/>
    <mergeCell ref="AY2:AY3"/>
    <mergeCell ref="AZ2:AZ3"/>
    <mergeCell ref="CI1:CI3"/>
    <mergeCell ref="G1:G3"/>
    <mergeCell ref="H1:H3"/>
    <mergeCell ref="I1:I3"/>
    <mergeCell ref="J1:J3"/>
    <mergeCell ref="K1:K3"/>
    <mergeCell ref="O1:Q1"/>
    <mergeCell ref="L1:N1"/>
    <mergeCell ref="L2:L3"/>
    <mergeCell ref="M2:N2"/>
    <mergeCell ref="O2:O3"/>
    <mergeCell ref="P2:P3"/>
    <mergeCell ref="Q2:Q3"/>
    <mergeCell ref="A5:CL5"/>
    <mergeCell ref="BK2:BK3"/>
    <mergeCell ref="BL2:BL3"/>
    <mergeCell ref="BM2:BM3"/>
    <mergeCell ref="BC2:BC3"/>
    <mergeCell ref="BD2:BD3"/>
    <mergeCell ref="BE2:BE3"/>
    <mergeCell ref="BG2:BG3"/>
    <mergeCell ref="BH2:BH3"/>
    <mergeCell ref="BI2:BI3"/>
    <mergeCell ref="AU2:AU3"/>
    <mergeCell ref="AV2:AV3"/>
    <mergeCell ref="AW2:AW3"/>
    <mergeCell ref="A1:A3"/>
    <mergeCell ref="B1:B3"/>
    <mergeCell ref="C1:C3"/>
    <mergeCell ref="D1:D3"/>
    <mergeCell ref="E1:E3"/>
    <mergeCell ref="F1:F3"/>
    <mergeCell ref="R1:R3"/>
    <mergeCell ref="W2:W3"/>
    <mergeCell ref="S1:V1"/>
    <mergeCell ref="V2:V3"/>
    <mergeCell ref="W1:Z1"/>
  </mergeCells>
  <dataValidations count="1">
    <dataValidation type="custom" allowBlank="1" showInputMessage="1" showErrorMessage="1" sqref="AG196 U135:U205 Y135:Y206 AC135 AC196 AK196 V199 Z202">
      <formula1>R135*S135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Долгосрочный Закуп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Murzakhmetova</dc:creator>
  <cp:lastModifiedBy>Yuliya Murzakhmetova</cp:lastModifiedBy>
  <dcterms:created xsi:type="dcterms:W3CDTF">2022-03-29T17:24:00Z</dcterms:created>
  <dcterms:modified xsi:type="dcterms:W3CDTF">2023-10-17T02:14:43Z</dcterms:modified>
</cp:coreProperties>
</file>